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C:\Users\User\Desktop\1.Mannschaft\Alle Dateien\"/>
    </mc:Choice>
  </mc:AlternateContent>
  <bookViews>
    <workbookView xWindow="0" yWindow="720" windowWidth="28800" windowHeight="15480"/>
  </bookViews>
  <sheets>
    <sheet name="DKB" sheetId="1" r:id="rId1"/>
    <sheet name="Adressen" sheetId="2" r:id="rId2"/>
    <sheet name="Kompatibilitätsbericht" sheetId="3" r:id="rId3"/>
  </sheets>
  <externalReferences>
    <externalReference r:id="rId4"/>
    <externalReference r:id="rId5"/>
  </externalReferences>
  <definedNames>
    <definedName name="__jhg1">#REF!</definedName>
    <definedName name="__jhg10">#REF!</definedName>
    <definedName name="__jhg11">#REF!</definedName>
    <definedName name="__jhg2">#REF!</definedName>
    <definedName name="__jhg3">#REF!</definedName>
    <definedName name="__jhg4">#REF!</definedName>
    <definedName name="__jhg5">#REF!</definedName>
    <definedName name="__jhg6">#REF!</definedName>
    <definedName name="__jhg7">#REF!</definedName>
    <definedName name="__jhg8">#REF!</definedName>
    <definedName name="__jhg9">#REF!</definedName>
    <definedName name="_jhg1">'[1]MANNSCHAFTEN+SPIELER'!$B$3:$C$23</definedName>
    <definedName name="_jhg10">'[1]MANNSCHAFTEN+SPIELER'!$B$192:$C$212</definedName>
    <definedName name="_jhg11">'[1]MANNSCHAFTEN+SPIELER'!$B$213:$C$233</definedName>
    <definedName name="_jhg12">'[1]MANNSCHAFTEN+SPIELER'!$B$234:$C$254</definedName>
    <definedName name="_jhg2">'[1]MANNSCHAFTEN+SPIELER'!$B$24:$C$44</definedName>
    <definedName name="_jhg3">'[1]MANNSCHAFTEN+SPIELER'!$B$45:$C$65</definedName>
    <definedName name="_jhg4">'[1]MANNSCHAFTEN+SPIELER'!$B$66:$C$86</definedName>
    <definedName name="_jhg5">'[1]MANNSCHAFTEN+SPIELER'!$B$87:$C$107</definedName>
    <definedName name="_jhg6">'[1]MANNSCHAFTEN+SPIELER'!$B$108:$C$128</definedName>
    <definedName name="_jhg7">'[1]MANNSCHAFTEN+SPIELER'!$B$129:$C$149</definedName>
    <definedName name="_jhg8">'[1]MANNSCHAFTEN+SPIELER'!$B$150:$C$170</definedName>
    <definedName name="_jhg9">'[1]MANNSCHAFTEN+SPIELER'!$B$171:$C$191</definedName>
    <definedName name="acht">#REF!</definedName>
    <definedName name="achtü" localSheetId="1">#REF!</definedName>
    <definedName name="achtü">'[1]MANNSCHAFTEN+SPIELER'!$F$150:$G$170</definedName>
    <definedName name="drei">#REF!</definedName>
    <definedName name="dreiü" localSheetId="1">#REF!</definedName>
    <definedName name="dreiü">'[1]MANNSCHAFTEN+SPIELER'!$F$45:$G$65</definedName>
    <definedName name="_xlnm.Print_Area" localSheetId="0">DKB!$A$1:$Y$70</definedName>
    <definedName name="eins">#REF!</definedName>
    <definedName name="einsü" localSheetId="1">#REF!</definedName>
    <definedName name="einsü">'[1]MANNSCHAFTEN+SPIELER'!$F$3:$G$23</definedName>
    <definedName name="elf" localSheetId="1">#REF!</definedName>
    <definedName name="elf">'[1]MANNSCHAFTEN+SPIELER'!$G$213:$G$233</definedName>
    <definedName name="elfü" localSheetId="1">#REF!</definedName>
    <definedName name="elfü">'[1]MANNSCHAFTEN+SPIELER'!$F$213:$G$233</definedName>
    <definedName name="fünf">#REF!</definedName>
    <definedName name="fünfü" localSheetId="1">#REF!</definedName>
    <definedName name="fünfü">'[1]MANNSCHAFTEN+SPIELER'!$F$87:$G$107</definedName>
    <definedName name="Gastmannschaft">#REF!</definedName>
    <definedName name="Heim" localSheetId="1">#REF!</definedName>
    <definedName name="Heim">'[1]MANNSCHAFTEN+SPIELER'!$U$3:$U$43</definedName>
    <definedName name="Heimü" localSheetId="1">#REF!</definedName>
    <definedName name="Heimü">'[1]MANNSCHAFTEN+SPIELER'!$T$3:$U$43</definedName>
    <definedName name="JaNein">#REF!</definedName>
    <definedName name="jhgheim" localSheetId="1">#REF!</definedName>
    <definedName name="jhgheim">'[1]MANNSCHAFTEN+SPIELER'!$P$3:$Q$43</definedName>
    <definedName name="neun">#REF!</definedName>
    <definedName name="neunü" localSheetId="1">#REF!</definedName>
    <definedName name="neunü">'[1]MANNSCHAFTEN+SPIELER'!$F$171:$G$191</definedName>
    <definedName name="paß1" localSheetId="1">#REF!</definedName>
    <definedName name="paß1">'[1]MANNSCHAFTEN+SPIELER'!$D$3:$E$23</definedName>
    <definedName name="paß10" localSheetId="1">#REF!</definedName>
    <definedName name="paß10">'[1]MANNSCHAFTEN+SPIELER'!$D$192:$E$212</definedName>
    <definedName name="paß11" localSheetId="1">#REF!</definedName>
    <definedName name="paß11">'[1]MANNSCHAFTEN+SPIELER'!$D$213:$E$233</definedName>
    <definedName name="paß12">'[1]MANNSCHAFTEN+SPIELER'!$D$234:$E$254</definedName>
    <definedName name="paß2" localSheetId="1">#REF!</definedName>
    <definedName name="paß2">'[1]MANNSCHAFTEN+SPIELER'!$D$24:$E$44</definedName>
    <definedName name="paß3" localSheetId="1">#REF!</definedName>
    <definedName name="paß3">'[1]MANNSCHAFTEN+SPIELER'!$D$45:$E$65</definedName>
    <definedName name="paß4" localSheetId="1">#REF!</definedName>
    <definedName name="paß4">'[1]MANNSCHAFTEN+SPIELER'!$D$66:$E$86</definedName>
    <definedName name="paß5" localSheetId="1">#REF!</definedName>
    <definedName name="paß5">'[1]MANNSCHAFTEN+SPIELER'!$D$87:$E$107</definedName>
    <definedName name="paß6" localSheetId="1">#REF!</definedName>
    <definedName name="paß6">'[1]MANNSCHAFTEN+SPIELER'!$D$108:$E$128</definedName>
    <definedName name="paß7" localSheetId="1">#REF!</definedName>
    <definedName name="paß7">'[1]MANNSCHAFTEN+SPIELER'!$D$129:$E$149</definedName>
    <definedName name="paß8" localSheetId="1">#REF!</definedName>
    <definedName name="paß8">'[1]MANNSCHAFTEN+SPIELER'!$D$150:$E$170</definedName>
    <definedName name="paß9" localSheetId="1">#REF!</definedName>
    <definedName name="paß9">'[1]MANNSCHAFTEN+SPIELER'!$D$171:$E$191</definedName>
    <definedName name="paßheim" localSheetId="1">#REF!</definedName>
    <definedName name="paßheim">'[1]MANNSCHAFTEN+SPIELER'!$R$3:$S$43</definedName>
    <definedName name="Platzziffer">#REF!</definedName>
    <definedName name="sechs">#REF!</definedName>
    <definedName name="sechsü" localSheetId="1">#REF!</definedName>
    <definedName name="sechsü">'[1]MANNSCHAFTEN+SPIELER'!$F$108:$G$128</definedName>
    <definedName name="sieben">#REF!</definedName>
    <definedName name="siebenü" localSheetId="1">#REF!</definedName>
    <definedName name="siebenü">'[1]MANNSCHAFTEN+SPIELER'!$F$129:$G$149</definedName>
    <definedName name="Test">[2]übertrag!$U$2:$V$15</definedName>
    <definedName name="vier">#REF!</definedName>
    <definedName name="vierü" localSheetId="1">#REF!</definedName>
    <definedName name="vierü">'[1]MANNSCHAFTEN+SPIELER'!$F$66:$G$86</definedName>
    <definedName name="zehn">#REF!</definedName>
    <definedName name="zehnü" localSheetId="1">#REF!</definedName>
    <definedName name="zehnü">'[1]MANNSCHAFTEN+SPIELER'!$F$192:$G$212</definedName>
    <definedName name="zwei">#REF!</definedName>
    <definedName name="zweiü" localSheetId="1">#REF!</definedName>
    <definedName name="zweiü">'[1]MANNSCHAFTEN+SPIELER'!$F$24:$G$44</definedName>
    <definedName name="Zwölfü">'[1]MANNSCHAFTEN+SPIELER'!$F$234:$G$254</definedName>
  </definedNames>
  <calcPr calcId="152511"/>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C4" i="1" l="1"/>
  <c r="AG10" i="1"/>
  <c r="AH10" i="1"/>
  <c r="J11" i="1"/>
  <c r="X11" i="1"/>
  <c r="AG11" i="1"/>
  <c r="AH11" i="1"/>
  <c r="J12" i="1"/>
  <c r="X12" i="1"/>
  <c r="AG12" i="1"/>
  <c r="AH12" i="1"/>
  <c r="AG13" i="1"/>
  <c r="AH13" i="1"/>
  <c r="J14" i="1"/>
  <c r="X14" i="1"/>
  <c r="AG14" i="1"/>
  <c r="AH14" i="1"/>
  <c r="J15" i="1"/>
  <c r="X15" i="1"/>
  <c r="AG15" i="1"/>
  <c r="L16" i="1" s="1"/>
  <c r="AH15" i="1"/>
  <c r="J16" i="1"/>
  <c r="K11" i="1" s="1"/>
  <c r="X16" i="1"/>
  <c r="Y11" i="1" s="1"/>
  <c r="Z16" i="1"/>
  <c r="J18" i="1"/>
  <c r="X18" i="1"/>
  <c r="X23" i="1" s="1"/>
  <c r="J19" i="1"/>
  <c r="X19" i="1"/>
  <c r="J21" i="1"/>
  <c r="X21" i="1"/>
  <c r="J22" i="1"/>
  <c r="X22" i="1"/>
  <c r="J23" i="1"/>
  <c r="L23" i="1"/>
  <c r="Z23" i="1"/>
  <c r="J25" i="1"/>
  <c r="J30" i="1" s="1"/>
  <c r="X25" i="1"/>
  <c r="J26" i="1"/>
  <c r="X26" i="1"/>
  <c r="J28" i="1"/>
  <c r="X28" i="1"/>
  <c r="J29" i="1"/>
  <c r="X29" i="1"/>
  <c r="L30" i="1"/>
  <c r="X30" i="1"/>
  <c r="Y25" i="1" s="1"/>
  <c r="Z30" i="1"/>
  <c r="J32" i="1"/>
  <c r="X32" i="1"/>
  <c r="X37" i="1" s="1"/>
  <c r="Y32" i="1" s="1"/>
  <c r="J33" i="1"/>
  <c r="X33" i="1"/>
  <c r="J35" i="1"/>
  <c r="X35" i="1"/>
  <c r="J36" i="1"/>
  <c r="X36" i="1"/>
  <c r="J37" i="1"/>
  <c r="L37" i="1"/>
  <c r="Z37" i="1"/>
  <c r="J39" i="1"/>
  <c r="J44" i="1" s="1"/>
  <c r="K39" i="1" s="1"/>
  <c r="X39" i="1"/>
  <c r="J40" i="1"/>
  <c r="X40" i="1"/>
  <c r="J42" i="1"/>
  <c r="X42" i="1"/>
  <c r="J43" i="1"/>
  <c r="X43" i="1"/>
  <c r="L44" i="1"/>
  <c r="X44" i="1"/>
  <c r="Y39" i="1" s="1"/>
  <c r="Z44" i="1"/>
  <c r="J46" i="1"/>
  <c r="X46" i="1"/>
  <c r="X51" i="1" s="1"/>
  <c r="Y46" i="1" s="1"/>
  <c r="J47" i="1"/>
  <c r="X47" i="1"/>
  <c r="J49" i="1"/>
  <c r="X49" i="1"/>
  <c r="J50" i="1"/>
  <c r="X50" i="1"/>
  <c r="J51" i="1"/>
  <c r="K46" i="1" s="1"/>
  <c r="L51" i="1"/>
  <c r="Z51" i="1"/>
  <c r="J54" i="1"/>
  <c r="X54" i="1"/>
  <c r="A5" i="2"/>
  <c r="J53" i="1" l="1"/>
  <c r="K25" i="1"/>
  <c r="K32" i="1"/>
  <c r="Y18" i="1"/>
  <c r="X53" i="1"/>
  <c r="K18" i="1"/>
  <c r="Y53" i="1" l="1"/>
  <c r="N54" i="1" s="1"/>
  <c r="Q55" i="1" s="1"/>
  <c r="K53" i="1"/>
  <c r="L54" i="1" s="1"/>
  <c r="A55" i="1" l="1"/>
  <c r="L55" i="1"/>
  <c r="O56" i="1"/>
  <c r="N55" i="1"/>
  <c r="M56" i="1"/>
</calcChain>
</file>

<file path=xl/sharedStrings.xml><?xml version="1.0" encoding="utf-8"?>
<sst xmlns="http://schemas.openxmlformats.org/spreadsheetml/2006/main" count="329" uniqueCount="165">
  <si>
    <t>Spielbericht</t>
  </si>
  <si>
    <t>070223 -CCK2 - sz</t>
  </si>
  <si>
    <t>Eine Bedienanleitung befindet sich im Tabellenblatt "Adressen"</t>
  </si>
  <si>
    <t>Land:</t>
  </si>
  <si>
    <t>Deutschland</t>
  </si>
  <si>
    <t>Ort:</t>
  </si>
  <si>
    <t>Wolfersdorf</t>
  </si>
  <si>
    <t>Datum:</t>
  </si>
  <si>
    <t/>
  </si>
  <si>
    <t>Bahnanlage:</t>
  </si>
  <si>
    <t>Grünes Tal</t>
  </si>
  <si>
    <t>Spielbeginn:</t>
  </si>
  <si>
    <t>Spielende:</t>
  </si>
  <si>
    <t>Liga/Klasse:</t>
  </si>
  <si>
    <t>Spiel Nr.</t>
  </si>
  <si>
    <t>Spieltag:</t>
  </si>
  <si>
    <t>Zum Hochladen auf die Webseite des Ergebnisdienstes bitte den Schalter 
"Upload zum Ergebnisdienst" drücken. 
Ist ein Hochladen wegen fehlender Berechtigung nicht möglich, dann klick auf  
"Email senden"</t>
  </si>
  <si>
    <t>LSV Wolfersdorf</t>
  </si>
  <si>
    <t>SG Oberroßla/Oßmannstedt</t>
  </si>
  <si>
    <t>Pa.-Nr./Mo.Ja</t>
  </si>
  <si>
    <t>Vorname  Name</t>
  </si>
  <si>
    <t>FW</t>
  </si>
  <si>
    <t>Abr</t>
  </si>
  <si>
    <t>Volle</t>
  </si>
  <si>
    <t>Ges</t>
  </si>
  <si>
    <t>SP</t>
  </si>
  <si>
    <t>MP</t>
  </si>
  <si>
    <t>Pz</t>
  </si>
  <si>
    <t>Frank Geinitz</t>
  </si>
  <si>
    <t>Dirk Erdmann</t>
  </si>
  <si>
    <t>1986</t>
  </si>
  <si>
    <t>26.01.1973</t>
  </si>
  <si>
    <t>Awsp. Vorname, Name</t>
  </si>
  <si>
    <t>Karl-Kurt Reinhardt</t>
  </si>
  <si>
    <t>Tobias Wollny</t>
  </si>
  <si>
    <t>1993</t>
  </si>
  <si>
    <t>24.08.2000</t>
  </si>
  <si>
    <t>Klaus Geßner</t>
  </si>
  <si>
    <t>Jens Erdmann</t>
  </si>
  <si>
    <t>1971</t>
  </si>
  <si>
    <t>16.03.1975</t>
  </si>
  <si>
    <t>Sp</t>
  </si>
  <si>
    <t>Stefan Rohn</t>
  </si>
  <si>
    <t>Daniel Hille</t>
  </si>
  <si>
    <t>02.06.1984</t>
  </si>
  <si>
    <t>Sebastian Albert</t>
  </si>
  <si>
    <t>Torsten Rinne</t>
  </si>
  <si>
    <t>1996</t>
  </si>
  <si>
    <t>25.09.1972</t>
  </si>
  <si>
    <t>Manuel Hofmann</t>
  </si>
  <si>
    <t>Kevin Kaminsky</t>
  </si>
  <si>
    <t>1989</t>
  </si>
  <si>
    <t>25.09.1984</t>
  </si>
  <si>
    <t>gF</t>
  </si>
  <si>
    <t>gA</t>
  </si>
  <si>
    <t>gV</t>
  </si>
  <si>
    <t>gK</t>
  </si>
  <si>
    <t>Endstand</t>
  </si>
  <si>
    <t>Gesamt Kegel</t>
  </si>
  <si>
    <t>Kegel Punkte</t>
  </si>
  <si>
    <t>:</t>
  </si>
  <si>
    <t>Tabellenpunkte</t>
  </si>
  <si>
    <t xml:space="preserve">   1)</t>
  </si>
  <si>
    <t>Bahn/Kugelmaterial in Ordnung</t>
  </si>
  <si>
    <t>X</t>
  </si>
  <si>
    <t>ja</t>
  </si>
  <si>
    <t>nein</t>
  </si>
  <si>
    <t>4)</t>
  </si>
  <si>
    <t>Verletzung</t>
  </si>
  <si>
    <t xml:space="preserve">   2)</t>
  </si>
  <si>
    <t>Pässe in Ordnung</t>
  </si>
  <si>
    <t>5)</t>
  </si>
  <si>
    <t>Verwarnung</t>
  </si>
  <si>
    <t xml:space="preserve">   3)</t>
  </si>
  <si>
    <t>Protest</t>
  </si>
  <si>
    <t>6)</t>
  </si>
  <si>
    <t>Sonstiges</t>
  </si>
  <si>
    <t>Schiedsrichter OK</t>
  </si>
  <si>
    <t xml:space="preserve"> </t>
  </si>
  <si>
    <t>Anlagen</t>
  </si>
  <si>
    <t>7)</t>
  </si>
  <si>
    <t>Klassifizierung der Bahnen</t>
  </si>
  <si>
    <t>C</t>
  </si>
  <si>
    <t>10) ADV in Ordnung</t>
  </si>
  <si>
    <t>8) Ausnahmegenehmigung vorhanden</t>
  </si>
  <si>
    <t>11) Werbung in Ordnung</t>
  </si>
  <si>
    <t>9)</t>
  </si>
  <si>
    <t>Bahnabnahmeurkunde gültig bis</t>
  </si>
  <si>
    <t>12) Art der Lauffläche:</t>
  </si>
  <si>
    <t>Kunststoff</t>
  </si>
  <si>
    <t xml:space="preserve">Kegelart: </t>
  </si>
  <si>
    <t>Tornado</t>
  </si>
  <si>
    <t>Bemerkung zu</t>
  </si>
  <si>
    <t>Heimmannschaft</t>
  </si>
  <si>
    <t>Schiedsrichter</t>
  </si>
  <si>
    <t>Gastmannschaft</t>
  </si>
  <si>
    <t>Speichern unter - Pfadangabe</t>
  </si>
  <si>
    <t>C:\aktuelle_Saison\</t>
  </si>
  <si>
    <t>Speichern unter - Dateiname</t>
  </si>
  <si>
    <t xml:space="preserve"> Spielnummer Heimmannschaft - Gastmannschaft</t>
  </si>
  <si>
    <t>E-Mail senden an:</t>
  </si>
  <si>
    <t>tkv@zipprodt.de</t>
  </si>
  <si>
    <t>Upload Ergebnisdienst:</t>
  </si>
  <si>
    <t>https://www.tkv-kegeln.de/index.php?article_id=65</t>
  </si>
  <si>
    <r>
      <rPr>
        <sz val="16"/>
        <color rgb="FF0070C0"/>
        <rFont val="Arial"/>
        <family val="2"/>
      </rPr>
      <t>Dieser Spielbericht kann f</t>
    </r>
    <r>
      <rPr>
        <b/>
        <sz val="16"/>
        <color indexed="30"/>
        <rFont val="Arial"/>
        <family val="2"/>
      </rPr>
      <t xml:space="preserve">ür Punktspiele </t>
    </r>
    <r>
      <rPr>
        <b/>
        <u/>
        <sz val="16"/>
        <color indexed="30"/>
        <rFont val="Arial"/>
        <family val="2"/>
      </rPr>
      <t>und</t>
    </r>
    <r>
      <rPr>
        <b/>
        <sz val="16"/>
        <color indexed="30"/>
        <rFont val="Arial"/>
        <family val="2"/>
      </rPr>
      <t xml:space="preserve"> Pokalspiele</t>
    </r>
    <r>
      <rPr>
        <sz val="16"/>
        <color indexed="30"/>
        <rFont val="Arial"/>
        <family val="2"/>
      </rPr>
      <t xml:space="preserve"> verwendet werden. Bei Pokalspielen, auf dem Blatt DKB gekennzeichnet mit </t>
    </r>
    <r>
      <rPr>
        <i/>
        <sz val="16"/>
        <color indexed="30"/>
        <rFont val="Arial"/>
        <family val="2"/>
      </rPr>
      <t>Spieltyp = Pokalspiel,</t>
    </r>
    <r>
      <rPr>
        <sz val="16"/>
        <color indexed="30"/>
        <rFont val="Arial"/>
        <family val="2"/>
      </rPr>
      <t xml:space="preserve"> werden die dazu notwendigen Zeilen, z.B. für Sudden Victory, automatisch eingeblendet. Die Kegel für den Sudden Victory müssen im fertigen Spielbericht eingetragen werden.</t>
    </r>
  </si>
  <si>
    <t>Hinweis zum Speichern des Spielberichtes</t>
  </si>
  <si>
    <t xml:space="preserve">Grundsätzlich muss der Spielbericht nach dem Erstellen nicht gespeichert werden. </t>
  </si>
  <si>
    <t xml:space="preserve">Mit dem Upload in den Ergebnisdienst erfolgt eine automatische Speicherung unter </t>
  </si>
  <si>
    <r>
      <rPr>
        <b/>
        <sz val="12"/>
        <color rgb="FFFF0000"/>
        <rFont val="Arial"/>
        <family val="2"/>
      </rPr>
      <t xml:space="preserve">          C:\Spielberichte\</t>
    </r>
    <r>
      <rPr>
        <b/>
        <i/>
        <sz val="12"/>
        <color indexed="10"/>
        <rFont val="Arial"/>
        <family val="2"/>
      </rPr>
      <t>Spielnummer_xx</t>
    </r>
    <r>
      <rPr>
        <b/>
        <sz val="12"/>
        <color indexed="10"/>
        <rFont val="Arial"/>
        <family val="2"/>
      </rPr>
      <t>_.xls</t>
    </r>
  </si>
  <si>
    <t xml:space="preserve"> - Ist ein Speichern trotzdem gewünscht, dann bitte beachten:</t>
  </si>
  <si>
    <r>
      <rPr>
        <sz val="12"/>
        <color rgb="FF000000"/>
        <rFont val="Arial"/>
        <family val="2"/>
      </rPr>
      <t xml:space="preserve"> - Um die Funktion des Upload zu sichern, muss das Dateiformat </t>
    </r>
    <r>
      <rPr>
        <b/>
        <sz val="14"/>
        <color rgb="FF000000"/>
        <rFont val="Arial"/>
        <family val="2"/>
      </rPr>
      <t>XLS</t>
    </r>
    <r>
      <rPr>
        <sz val="12"/>
        <color rgb="FF000000"/>
        <rFont val="Arial"/>
        <family val="2"/>
      </rPr>
      <t xml:space="preserve"> </t>
    </r>
  </si>
  <si>
    <t xml:space="preserve">   gewährleistet werden. Um Fehlhandlungen zu verhindern,  ist das Speichern über den Schalter</t>
  </si>
  <si>
    <t xml:space="preserve">   "Speichern" auf dem Blatt "DKB" möglich, wodurch garantiert das richtige Format eingestellt wird.</t>
  </si>
  <si>
    <t xml:space="preserve"> - Der Spielbericht  kann in ein beliebiges Verzeichnis abgelegt werden. </t>
  </si>
  <si>
    <r>
      <rPr>
        <sz val="12"/>
        <color rgb="FF000000"/>
        <rFont val="Arial"/>
        <family val="2"/>
      </rPr>
      <t xml:space="preserve">   Die Pfadangabe ist im Feld B2 anzugeben. Als Standard ist </t>
    </r>
    <r>
      <rPr>
        <i/>
        <sz val="12"/>
        <color rgb="FF000000"/>
        <rFont val="Arial"/>
        <family val="2"/>
      </rPr>
      <t>c:\aktuelle Saison\</t>
    </r>
    <r>
      <rPr>
        <sz val="12"/>
        <color rgb="FF000000"/>
        <rFont val="Arial"/>
        <family val="2"/>
      </rPr>
      <t xml:space="preserve"> hinterlegt</t>
    </r>
  </si>
  <si>
    <t xml:space="preserve"> - Die Datei wird dann automatisch im richtigen Format abgelegt unter dem Namen</t>
  </si>
  <si>
    <t xml:space="preserve">                   Spielnummer Heimmannschaft - Gastmannschaft.xls </t>
  </si>
  <si>
    <t xml:space="preserve">                   z.B.     20002 KC Schrezheim - SKK Poing.xls</t>
  </si>
  <si>
    <t>Hinweis zum Upload in den Ergebnisdienst</t>
  </si>
  <si>
    <t xml:space="preserve"> - Es ist unbedingt nach der Bedienanweisung zu verfahren</t>
  </si>
  <si>
    <t xml:space="preserve"> - Im Feld B4 ist zwingend die URL des jeweiligen Ergebnisdienstes einzutragen.</t>
  </si>
  <si>
    <t xml:space="preserve">   Mit der Übergabe dieser Vorlage ist der zutreffende Ergebnisdienst vorbelegt.</t>
  </si>
  <si>
    <t xml:space="preserve"> - Nach dem Upload wird eine Kopie des Spielberichtes abgelegt unter:</t>
  </si>
  <si>
    <t xml:space="preserve">          C:\Spielberichte\Spielnummer_xx_.xlsx</t>
  </si>
  <si>
    <t>Hinweis zum Versand per Email</t>
  </si>
  <si>
    <t xml:space="preserve"> - Der Versand aus dem Spielbericht heraus funktioniert mit Excel ab Version 2010.</t>
  </si>
  <si>
    <t xml:space="preserve"> - Es muss auf dem zum Versand benutzten PC/Laptop ein Emailprogramm mit gültigen</t>
  </si>
  <si>
    <t xml:space="preserve">   Account installiert sein.</t>
  </si>
  <si>
    <t xml:space="preserve"> - Durch das Emailprogramm wird eine Erlaubnis zum Versand des Spielberichtes</t>
  </si>
  <si>
    <t xml:space="preserve">   abgefordert. Der Spielbericht wird dann an die hinterlegte Adresse verschickt. </t>
  </si>
  <si>
    <t xml:space="preserve">   Es wird keine Versandbestätigung angezeigt.</t>
  </si>
  <si>
    <t xml:space="preserve"> - Besonderheiten, wenn Outlook auf dem PC vorhanden ist.</t>
  </si>
  <si>
    <t xml:space="preserve">       &lt; Befindet sich gleichzeitig Outlook und ein weiteres Emailprogramm auf dem </t>
  </si>
  <si>
    <t xml:space="preserve">          PC/Laptop, wird grundsätzlich Outlook verwendet. </t>
  </si>
  <si>
    <t xml:space="preserve">       &lt; Ist in Outlook kein Account hinterlegt ist der Emailversand aus dem </t>
  </si>
  <si>
    <t xml:space="preserve">          Spielbericht heraus nicht möglich.</t>
  </si>
  <si>
    <t xml:space="preserve">       &lt; Wird Outlook verwendet wird der Spielbericht im Postausgang abgelegt und </t>
  </si>
  <si>
    <t xml:space="preserve">           erst  nach öffnen des Programmes versandt.</t>
  </si>
  <si>
    <t xml:space="preserve">           Falls Outlook nicht automatisch öffnet muss dies manuell erfolgen. Mit dem </t>
  </si>
  <si>
    <t xml:space="preserve">          öffnen von Outlook wird der Spielbericht dann verschickt.</t>
  </si>
  <si>
    <t xml:space="preserve"> - Der Emailversand per Webmail über einen Browser ist mit dieser Funktion nicht </t>
  </si>
  <si>
    <t xml:space="preserve">   möglich.</t>
  </si>
  <si>
    <t>Hinweis zum Druck des Spielberichtes</t>
  </si>
  <si>
    <t xml:space="preserve"> - Beim Klick auf den Schalter "Spielbericht drucken" wird eine Kopie des </t>
  </si>
  <si>
    <t xml:space="preserve">   Spielberichtes auf dem am PC/Laptop installierten</t>
  </si>
  <si>
    <t xml:space="preserve">   Standarddrucker ausgegeben.</t>
  </si>
  <si>
    <t>Landesklasse</t>
  </si>
  <si>
    <t>TKV Schweigeminute gehalten!</t>
  </si>
  <si>
    <t>Kompatibilitätsbericht für 429.xls</t>
  </si>
  <si>
    <t>Ausführen auf 06.11.2023 17:40</t>
  </si>
  <si>
    <t>Die folgenden Features in dieser Arbeitsmappe werden von früheren Excel-Versionen nicht unterstützt. Diese Features gehen beim Öffnen dieser Arbeitsmappe in einer früheren Excel-Version oder beim Speichern in einem früheren Dateiformat möglicherweise verloren oder werden beschädigt.</t>
  </si>
  <si>
    <t>Erheblicher Funktionalitätsverlust</t>
  </si>
  <si>
    <t>Anzahl</t>
  </si>
  <si>
    <t>Version</t>
  </si>
  <si>
    <t>Einige Zellen haben überlappende Bereiche für bedingte Formatierung. In früheren Excel-Versionen werden nicht alle Regeln zur bedingten Formatierung in den überlappenden Zellen ausgewertet. In den überlappenden Zellen wird eine andere bedingte Formatierung angezeigt.</t>
  </si>
  <si>
    <t>DKB'!I61</t>
  </si>
  <si>
    <t>DKB'!U63:Y63</t>
  </si>
  <si>
    <t>DKB'!P63:Q63</t>
  </si>
  <si>
    <t>DKB'!I63:K63</t>
  </si>
  <si>
    <t>Excel 97-2003</t>
  </si>
  <si>
    <t>Diese Datei enthielt ursprünglich Features, die von dieser Excel-Version nicht erkannt werden. Diese Features werden nicht gespeichert.</t>
  </si>
  <si>
    <t>Geringer Genauigkeitsverlust</t>
  </si>
  <si>
    <t>Einige Formeln in der Arbeitsmappe enthalten Verknüpfungen mit anderen Arbeitsmappen, die geschlossen sind. Wenn diese Formeln in früheren Versionen von Excel neu berechnet werden, ohne dass die verknüpften Arbeitsmappen geöffnet sind, können wegen Beschränkung auf 255 Zeichen maximal 255 Zeichen zurückgegeben werden.</t>
  </si>
  <si>
    <t>42
Festgelegte Namen</t>
  </si>
  <si>
    <t>Einige Zellen oder Formatvorlagen in dieser Arbeitsmappe enthalten eine Formatierung, die vom ausgewählten Dateiformat nicht unterstützt wird. Diese Formate werden in das ähnlichste verfügbare Format konvertiert.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</si>
</sst>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h:mm\ &quot;Uhr&quot;"/>
    <numFmt numFmtId="165" formatCode="000000"/>
    <numFmt numFmtId="166" formatCode="mm/yy"/>
    <numFmt numFmtId="167" formatCode="0.0"/>
  </numFmts>
  <fonts count="54">
    <font>
      <sz val="10"/>
      <name val="Arial"/>
    </font>
    <font>
      <sz val="10"/>
      <name val="Arial"/>
      <family val="2"/>
    </font>
    <font>
      <sz val="8"/>
      <name val="Arial"/>
      <family val="2"/>
    </font>
    <font>
      <sz val="6"/>
      <name val="Arial"/>
      <family val="2"/>
    </font>
    <font>
      <u/>
      <sz val="8"/>
      <name val="Arial"/>
      <family val="2"/>
    </font>
    <font>
      <sz val="7"/>
      <name val="Arial"/>
      <family val="2"/>
    </font>
    <font>
      <sz val="10"/>
      <name val="Arial Narrow"/>
      <family val="2"/>
    </font>
    <font>
      <sz val="11"/>
      <name val="Arial"/>
      <family val="2"/>
    </font>
    <font>
      <sz val="4"/>
      <name val="Arial"/>
      <family val="2"/>
    </font>
    <font>
      <b/>
      <sz val="12"/>
      <name val="Arial"/>
      <family val="2"/>
    </font>
    <font>
      <sz val="12"/>
      <name val="Arial"/>
      <family val="2"/>
    </font>
    <font>
      <sz val="16"/>
      <name val="Arial"/>
      <family val="2"/>
    </font>
    <font>
      <b/>
      <sz val="16"/>
      <color indexed="30"/>
      <name val="Arial"/>
      <family val="2"/>
    </font>
    <font>
      <b/>
      <u/>
      <sz val="16"/>
      <color indexed="30"/>
      <name val="Arial"/>
      <family val="2"/>
    </font>
    <font>
      <sz val="16"/>
      <color indexed="30"/>
      <name val="Arial"/>
      <family val="2"/>
    </font>
    <font>
      <b/>
      <i/>
      <sz val="12"/>
      <color indexed="10"/>
      <name val="Arial"/>
      <family val="2"/>
    </font>
    <font>
      <b/>
      <sz val="12"/>
      <color indexed="10"/>
      <name val="Arial"/>
      <family val="2"/>
    </font>
    <font>
      <i/>
      <sz val="12"/>
      <name val="Arial"/>
      <family val="2"/>
    </font>
    <font>
      <b/>
      <sz val="10"/>
      <name val="Arial"/>
      <family val="2"/>
    </font>
    <font>
      <sz val="9"/>
      <name val="Arial"/>
      <family val="2"/>
    </font>
    <font>
      <b/>
      <sz val="12"/>
      <name val="Times New Roman"/>
      <family val="1"/>
    </font>
    <font>
      <b/>
      <sz val="11"/>
      <name val="Times New Roman"/>
      <family val="1"/>
    </font>
    <font>
      <i/>
      <sz val="16"/>
      <color indexed="30"/>
      <name val="Arial"/>
      <family val="2"/>
    </font>
    <font>
      <sz val="10"/>
      <name val="Arial"/>
    </font>
    <font>
      <sz val="10"/>
      <name val="Times New Roman"/>
      <family val="1"/>
    </font>
    <font>
      <sz val="9"/>
      <name val="Times New Roman"/>
      <family val="1"/>
    </font>
    <font>
      <sz val="10"/>
      <color theme="1"/>
      <name val="Arial"/>
      <family val="2"/>
    </font>
    <font>
      <sz val="26"/>
      <color theme="1"/>
      <name val="Arial"/>
      <family val="2"/>
    </font>
    <font>
      <b/>
      <sz val="16"/>
      <color theme="1"/>
      <name val="Arial"/>
      <family val="2"/>
    </font>
    <font>
      <sz val="8"/>
      <color theme="1"/>
      <name val="Arial"/>
      <family val="2"/>
    </font>
    <font>
      <sz val="10"/>
      <color theme="1"/>
      <name val="Times New Roman"/>
      <family val="1"/>
    </font>
    <font>
      <b/>
      <sz val="10"/>
      <color theme="1"/>
      <name val="Arial"/>
      <family val="2"/>
    </font>
    <font>
      <sz val="6"/>
      <color theme="1"/>
      <name val="Arial"/>
      <family val="2"/>
    </font>
    <font>
      <sz val="12"/>
      <color theme="1"/>
      <name val="Times New Roman"/>
      <family val="1"/>
    </font>
    <font>
      <sz val="9"/>
      <color theme="1"/>
      <name val="Arial"/>
      <family val="2"/>
    </font>
    <font>
      <sz val="9"/>
      <color theme="1"/>
      <name val="Times New Roman"/>
      <family val="1"/>
    </font>
    <font>
      <b/>
      <sz val="12"/>
      <color theme="1"/>
      <name val="Times New Roman"/>
      <family val="1"/>
    </font>
    <font>
      <sz val="4"/>
      <color theme="1"/>
      <name val="Arial"/>
      <family val="2"/>
    </font>
    <font>
      <sz val="10"/>
      <color theme="0"/>
      <name val="Arial"/>
      <family val="2"/>
    </font>
    <font>
      <b/>
      <sz val="16"/>
      <color rgb="FFFF0000"/>
      <name val="Arial"/>
      <family val="2"/>
    </font>
    <font>
      <b/>
      <sz val="12"/>
      <color rgb="FFFF0000"/>
      <name val="Arial"/>
      <family val="2"/>
    </font>
    <font>
      <b/>
      <sz val="10"/>
      <color rgb="FFFF0000"/>
      <name val="Arial"/>
      <family val="2"/>
    </font>
    <font>
      <b/>
      <i/>
      <sz val="10"/>
      <color theme="1"/>
      <name val="Arial"/>
      <family val="2"/>
    </font>
    <font>
      <b/>
      <sz val="11"/>
      <color theme="1"/>
      <name val="Times New Roman"/>
      <family val="1"/>
    </font>
    <font>
      <sz val="16"/>
      <color rgb="FF0070C0"/>
      <name val="Arial"/>
      <family val="2"/>
    </font>
    <font>
      <b/>
      <sz val="14"/>
      <color rgb="FFFF0000"/>
      <name val="Arial"/>
      <family val="2"/>
    </font>
    <font>
      <sz val="11"/>
      <color theme="1"/>
      <name val="Segoe UI"/>
      <family val="2"/>
    </font>
    <font>
      <b/>
      <sz val="14"/>
      <color rgb="FFC00000"/>
      <name val="Arial"/>
      <family val="2"/>
    </font>
    <font>
      <u/>
      <sz val="10"/>
      <color theme="10"/>
      <name val="Arial"/>
    </font>
    <font>
      <sz val="12"/>
      <name val="Times New Roman"/>
      <family val="1"/>
    </font>
    <font>
      <sz val="12"/>
      <color rgb="FF000000"/>
      <name val="Arial"/>
      <family val="2"/>
    </font>
    <font>
      <b/>
      <sz val="14"/>
      <color rgb="FF000000"/>
      <name val="Arial"/>
      <family val="2"/>
    </font>
    <font>
      <i/>
      <sz val="12"/>
      <color rgb="FF000000"/>
      <name val="Arial"/>
      <family val="2"/>
    </font>
    <font>
      <b/>
      <sz val="10"/>
      <name val="Arial"/>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58">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xf numFmtId="0" fontId="1" fillId="0" borderId="0"/>
    <xf numFmtId="0" fontId="23" fillId="0" borderId="0"/>
    <xf numFmtId="0" fontId="48" fillId="0" borderId="0" applyNumberFormat="0" applyFill="0" applyBorder="0" applyAlignment="0" applyProtection="0"/>
  </cellStyleXfs>
  <cellXfs count="219">
    <xf numFmtId="0" fontId="0" fillId="0" borderId="0" xfId="0"/>
    <xf numFmtId="0" fontId="44" fillId="0" borderId="0" xfId="1" applyFont="1" applyAlignment="1">
      <alignment horizontal="left" vertical="center" wrapText="1"/>
    </xf>
    <xf numFmtId="0" fontId="39" fillId="0" borderId="0" xfId="1" applyFont="1" applyAlignment="1">
      <alignment horizontal="center" vertical="center" wrapText="1"/>
    </xf>
    <xf numFmtId="0" fontId="29" fillId="0" borderId="0" xfId="0" applyFont="1" applyAlignment="1" applyProtection="1">
      <alignment horizontal="center" vertical="center"/>
      <protection locked="0"/>
    </xf>
    <xf numFmtId="0" fontId="34" fillId="0" borderId="0" xfId="0" applyFont="1" applyAlignment="1" applyProtection="1">
      <alignment horizontal="center"/>
      <protection locked="0"/>
    </xf>
    <xf numFmtId="0" fontId="34" fillId="0" borderId="3" xfId="0" applyFont="1" applyBorder="1" applyAlignment="1" applyProtection="1">
      <alignment horizontal="center"/>
      <protection locked="0"/>
    </xf>
    <xf numFmtId="0" fontId="29" fillId="0" borderId="3" xfId="0" applyFont="1" applyBorder="1" applyAlignment="1" applyProtection="1">
      <alignment horizontal="center" vertical="center"/>
      <protection locked="0"/>
    </xf>
    <xf numFmtId="0" fontId="29" fillId="0" borderId="3" xfId="0" applyFont="1" applyBorder="1" applyAlignment="1">
      <alignment horizontal="right"/>
    </xf>
    <xf numFmtId="0" fontId="26" fillId="0" borderId="3" xfId="0" applyFont="1" applyBorder="1" applyAlignment="1" applyProtection="1">
      <alignment horizontal="center"/>
      <protection locked="0"/>
    </xf>
    <xf numFmtId="0" fontId="0" fillId="0" borderId="2" xfId="0" applyNumberFormat="1" applyFill="1" applyBorder="1" applyAlignment="1" applyProtection="1">
      <alignment horizontal="left" indent="1"/>
      <protection locked="0"/>
    </xf>
    <xf numFmtId="0" fontId="7" fillId="2" borderId="2" xfId="0" applyNumberFormat="1" applyFont="1" applyFill="1" applyBorder="1" applyAlignment="1" applyProtection="1">
      <alignment horizontal="left" indent="1"/>
      <protection locked="0"/>
    </xf>
    <xf numFmtId="0" fontId="0" fillId="0" borderId="2" xfId="0" applyNumberFormat="1" applyFill="1" applyBorder="1" applyAlignment="1" applyProtection="1">
      <alignment horizontal="left"/>
      <protection locked="0"/>
    </xf>
    <xf numFmtId="0" fontId="0" fillId="2" borderId="2" xfId="0" applyNumberFormat="1" applyFill="1" applyBorder="1" applyAlignment="1" applyProtection="1">
      <alignment horizontal="left"/>
      <protection locked="0"/>
    </xf>
    <xf numFmtId="0" fontId="0" fillId="0" borderId="1" xfId="0" applyBorder="1" applyAlignment="1" applyProtection="1">
      <alignment horizontal="left"/>
      <protection locked="0"/>
    </xf>
    <xf numFmtId="0" fontId="0" fillId="2" borderId="1" xfId="0" applyNumberFormat="1" applyFill="1" applyBorder="1" applyAlignment="1" applyProtection="1">
      <alignment horizontal="left"/>
      <protection locked="0"/>
    </xf>
    <xf numFmtId="49" fontId="6" fillId="0" borderId="18" xfId="0" applyNumberFormat="1" applyFont="1" applyBorder="1" applyAlignment="1">
      <alignment horizontal="center" vertical="center"/>
    </xf>
    <xf numFmtId="14" fontId="6" fillId="0" borderId="18" xfId="0" applyNumberFormat="1" applyFont="1" applyBorder="1" applyAlignment="1">
      <alignment horizontal="center" vertical="center"/>
    </xf>
    <xf numFmtId="0" fontId="2" fillId="0" borderId="0" xfId="0" applyFont="1" applyAlignment="1">
      <alignment horizontal="right"/>
    </xf>
    <xf numFmtId="49" fontId="6" fillId="0" borderId="9" xfId="0" applyNumberFormat="1" applyFont="1" applyBorder="1" applyAlignment="1">
      <alignment horizontal="center"/>
    </xf>
    <xf numFmtId="49" fontId="6" fillId="0" borderId="31" xfId="0" applyNumberFormat="1" applyFont="1" applyBorder="1" applyAlignment="1">
      <alignment horizontal="center"/>
    </xf>
    <xf numFmtId="0" fontId="2" fillId="0" borderId="0" xfId="0" applyFont="1" applyAlignment="1">
      <alignment horizontal="center"/>
    </xf>
    <xf numFmtId="14" fontId="0" fillId="0" borderId="9" xfId="0" applyNumberFormat="1" applyFill="1" applyBorder="1" applyAlignment="1" applyProtection="1">
      <alignment horizontal="center" vertical="center"/>
    </xf>
    <xf numFmtId="14" fontId="0" fillId="0" borderId="2" xfId="0" applyNumberFormat="1" applyFill="1" applyBorder="1" applyAlignment="1" applyProtection="1">
      <alignment horizontal="center" vertical="center"/>
    </xf>
    <xf numFmtId="14" fontId="0" fillId="0" borderId="31" xfId="0" applyNumberFormat="1" applyFill="1" applyBorder="1" applyAlignment="1" applyProtection="1">
      <alignment horizontal="center" vertical="center"/>
    </xf>
    <xf numFmtId="0" fontId="38" fillId="2" borderId="0" xfId="0" applyNumberFormat="1" applyFont="1" applyFill="1" applyAlignment="1" applyProtection="1">
      <alignment horizontal="center"/>
    </xf>
    <xf numFmtId="0" fontId="18" fillId="0" borderId="0" xfId="0" applyFont="1" applyAlignment="1">
      <alignment horizontal="center" vertical="center" wrapText="1"/>
    </xf>
    <xf numFmtId="0" fontId="18" fillId="0" borderId="3" xfId="0" applyFont="1" applyBorder="1" applyAlignment="1">
      <alignment horizontal="center" vertical="center" wrapText="1"/>
    </xf>
    <xf numFmtId="0" fontId="34" fillId="0" borderId="35" xfId="0" applyFont="1" applyBorder="1" applyAlignment="1">
      <alignment horizontal="right"/>
    </xf>
    <xf numFmtId="0" fontId="34" fillId="0" borderId="24" xfId="0" applyFont="1" applyBorder="1" applyAlignment="1">
      <alignment horizontal="right"/>
    </xf>
    <xf numFmtId="0" fontId="34" fillId="0" borderId="0" xfId="0" applyFont="1" applyAlignment="1">
      <alignment horizontal="center"/>
    </xf>
    <xf numFmtId="0" fontId="34" fillId="0" borderId="13" xfId="0" applyFont="1" applyBorder="1" applyAlignment="1">
      <alignment horizontal="center"/>
    </xf>
    <xf numFmtId="0" fontId="35" fillId="0" borderId="20" xfId="0" applyFont="1" applyBorder="1" applyAlignment="1">
      <alignment horizontal="center"/>
    </xf>
    <xf numFmtId="0" fontId="35" fillId="0" borderId="39" xfId="0" applyFont="1" applyBorder="1" applyAlignment="1">
      <alignment horizontal="center"/>
    </xf>
    <xf numFmtId="167" fontId="29" fillId="0" borderId="41" xfId="0" applyNumberFormat="1" applyFont="1" applyBorder="1" applyAlignment="1">
      <alignment horizontal="center"/>
    </xf>
    <xf numFmtId="167" fontId="29" fillId="0" borderId="40" xfId="0" applyNumberFormat="1" applyFont="1" applyBorder="1" applyAlignment="1">
      <alignment horizontal="center"/>
    </xf>
    <xf numFmtId="0" fontId="26" fillId="2" borderId="30"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wrapText="1"/>
    </xf>
    <xf numFmtId="0" fontId="26" fillId="2" borderId="29" xfId="0" applyNumberFormat="1" applyFont="1" applyFill="1" applyBorder="1" applyAlignment="1" applyProtection="1">
      <alignment horizontal="center" vertical="center" wrapText="1"/>
    </xf>
    <xf numFmtId="0" fontId="26" fillId="2" borderId="4" xfId="0" applyNumberFormat="1" applyFont="1" applyFill="1" applyBorder="1" applyAlignment="1" applyProtection="1">
      <alignment horizontal="center" vertical="center" wrapText="1"/>
    </xf>
    <xf numFmtId="0" fontId="26" fillId="2" borderId="3" xfId="0" applyNumberFormat="1" applyFont="1" applyFill="1" applyBorder="1" applyAlignment="1" applyProtection="1">
      <alignment horizontal="center" vertical="center" wrapText="1"/>
    </xf>
    <xf numFmtId="0" fontId="26" fillId="2" borderId="28" xfId="0" applyNumberFormat="1" applyFont="1" applyFill="1" applyBorder="1" applyAlignment="1" applyProtection="1">
      <alignment horizontal="center" vertical="center" wrapText="1"/>
    </xf>
    <xf numFmtId="49" fontId="47" fillId="0" borderId="0" xfId="0" applyNumberFormat="1" applyFont="1" applyAlignment="1">
      <alignment horizontal="center" vertical="center" wrapText="1"/>
    </xf>
    <xf numFmtId="49" fontId="45" fillId="0" borderId="0" xfId="0" applyNumberFormat="1" applyFont="1" applyAlignment="1">
      <alignment horizontal="center" vertical="center" wrapText="1"/>
    </xf>
    <xf numFmtId="0" fontId="30" fillId="0" borderId="37" xfId="0" applyFont="1" applyBorder="1" applyAlignment="1">
      <alignment horizontal="center"/>
    </xf>
    <xf numFmtId="0" fontId="30" fillId="0" borderId="36" xfId="0" applyFont="1" applyBorder="1" applyAlignment="1">
      <alignment horizontal="center"/>
    </xf>
    <xf numFmtId="0" fontId="26" fillId="0" borderId="33"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9" xfId="0" applyFont="1" applyBorder="1" applyAlignment="1">
      <alignment horizontal="center" vertical="center"/>
    </xf>
    <xf numFmtId="0" fontId="30" fillId="0" borderId="31" xfId="0" applyFont="1" applyBorder="1" applyAlignment="1">
      <alignment horizontal="center" vertical="center"/>
    </xf>
    <xf numFmtId="0" fontId="32" fillId="0" borderId="9" xfId="0" applyFont="1" applyBorder="1" applyAlignment="1">
      <alignment horizontal="center" vertical="center"/>
    </xf>
    <xf numFmtId="0" fontId="32" fillId="0" borderId="2" xfId="0" applyFont="1" applyBorder="1" applyAlignment="1">
      <alignment horizontal="center" vertical="center"/>
    </xf>
    <xf numFmtId="0" fontId="32" fillId="0" borderId="31" xfId="0" applyFont="1" applyBorder="1" applyAlignment="1">
      <alignment horizontal="center" vertical="center"/>
    </xf>
    <xf numFmtId="0" fontId="24" fillId="0" borderId="45" xfId="2" applyFont="1" applyBorder="1" applyAlignment="1" applyProtection="1">
      <alignment horizontal="center" vertical="center"/>
      <protection locked="0"/>
    </xf>
    <xf numFmtId="0" fontId="24" fillId="0" borderId="44" xfId="2" applyFont="1" applyBorder="1" applyAlignment="1" applyProtection="1">
      <alignment horizontal="center" vertical="center"/>
      <protection locked="0"/>
    </xf>
    <xf numFmtId="0" fontId="24" fillId="0" borderId="43" xfId="2" applyFont="1" applyBorder="1" applyAlignment="1" applyProtection="1">
      <alignment horizontal="center" vertical="center"/>
      <protection locked="0"/>
    </xf>
    <xf numFmtId="0" fontId="30" fillId="0" borderId="9" xfId="0" applyFont="1" applyBorder="1" applyAlignment="1">
      <alignment horizontal="center" vertical="distributed"/>
    </xf>
    <xf numFmtId="0" fontId="30" fillId="0" borderId="31" xfId="0" applyFont="1" applyBorder="1" applyAlignment="1">
      <alignment horizontal="center" vertical="distributed"/>
    </xf>
    <xf numFmtId="0" fontId="26" fillId="0" borderId="3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8" xfId="0" applyFont="1" applyBorder="1" applyAlignment="1">
      <alignment horizontal="center" vertical="center" wrapText="1"/>
    </xf>
    <xf numFmtId="0" fontId="32" fillId="0" borderId="21" xfId="0" applyFont="1" applyBorder="1" applyAlignment="1">
      <alignment horizontal="center" vertical="center"/>
    </xf>
    <xf numFmtId="0" fontId="32" fillId="0" borderId="35" xfId="0" applyFont="1" applyBorder="1" applyAlignment="1">
      <alignment horizontal="center" vertical="center"/>
    </xf>
    <xf numFmtId="0" fontId="32" fillId="0" borderId="34" xfId="0" applyFont="1" applyBorder="1" applyAlignment="1">
      <alignment horizontal="center" vertical="center"/>
    </xf>
    <xf numFmtId="0" fontId="43" fillId="6" borderId="0" xfId="0" applyNumberFormat="1" applyFont="1" applyFill="1" applyAlignment="1" applyProtection="1">
      <alignment horizontal="center" vertical="center"/>
      <protection locked="0"/>
    </xf>
    <xf numFmtId="0" fontId="26" fillId="0" borderId="1" xfId="0" applyFont="1" applyBorder="1" applyAlignment="1">
      <alignment horizontal="center"/>
    </xf>
    <xf numFmtId="0" fontId="46" fillId="7" borderId="27" xfId="0" applyNumberFormat="1" applyFont="1" applyFill="1" applyBorder="1" applyAlignment="1" applyProtection="1">
      <alignment horizontal="center" vertical="center" wrapText="1"/>
    </xf>
    <xf numFmtId="0" fontId="46" fillId="7" borderId="26" xfId="0" applyNumberFormat="1" applyFont="1" applyFill="1" applyBorder="1" applyAlignment="1" applyProtection="1">
      <alignment horizontal="center" vertical="center" wrapText="1"/>
    </xf>
    <xf numFmtId="0" fontId="46" fillId="7" borderId="25" xfId="0" applyNumberFormat="1" applyFont="1" applyFill="1" applyBorder="1" applyAlignment="1" applyProtection="1">
      <alignment horizontal="center" vertical="center" wrapText="1"/>
    </xf>
    <xf numFmtId="0" fontId="46" fillId="7" borderId="38" xfId="0" applyNumberFormat="1" applyFont="1" applyFill="1" applyBorder="1" applyAlignment="1" applyProtection="1">
      <alignment horizontal="center" vertical="center" wrapText="1"/>
    </xf>
    <xf numFmtId="0" fontId="46" fillId="7" borderId="0" xfId="0" applyNumberFormat="1" applyFont="1" applyFill="1" applyAlignment="1" applyProtection="1">
      <alignment horizontal="center" vertical="center" wrapText="1"/>
    </xf>
    <xf numFmtId="0" fontId="46" fillId="7" borderId="13" xfId="0" applyNumberFormat="1" applyFont="1" applyFill="1" applyBorder="1" applyAlignment="1" applyProtection="1">
      <alignment horizontal="center" vertical="center" wrapText="1"/>
    </xf>
    <xf numFmtId="0" fontId="46" fillId="7" borderId="22" xfId="0" applyNumberFormat="1" applyFont="1" applyFill="1" applyBorder="1" applyAlignment="1" applyProtection="1">
      <alignment horizontal="center" vertical="center" wrapText="1"/>
    </xf>
    <xf numFmtId="0" fontId="46" fillId="7" borderId="24" xfId="0" applyNumberFormat="1" applyFont="1" applyFill="1" applyBorder="1" applyAlignment="1" applyProtection="1">
      <alignment horizontal="center" vertical="center" wrapText="1"/>
    </xf>
    <xf numFmtId="0" fontId="46" fillId="7" borderId="23" xfId="0" applyNumberFormat="1" applyFont="1" applyFill="1" applyBorder="1" applyAlignment="1" applyProtection="1">
      <alignment horizontal="center" vertical="center" wrapText="1"/>
    </xf>
    <xf numFmtId="0" fontId="42" fillId="6" borderId="0" xfId="0" applyNumberFormat="1" applyFont="1" applyFill="1" applyAlignment="1" applyProtection="1">
      <alignment horizontal="center" vertical="center"/>
    </xf>
    <xf numFmtId="164" fontId="31" fillId="0" borderId="2" xfId="0" applyNumberFormat="1" applyFont="1" applyBorder="1" applyAlignment="1" applyProtection="1">
      <alignment horizontal="center" vertical="top"/>
      <protection locked="0"/>
    </xf>
    <xf numFmtId="164" fontId="31" fillId="0" borderId="2" xfId="0" applyNumberFormat="1" applyFont="1" applyBorder="1" applyAlignment="1" applyProtection="1">
      <alignment horizontal="left" vertical="top"/>
      <protection locked="0"/>
    </xf>
    <xf numFmtId="22" fontId="29" fillId="0" borderId="2" xfId="0" applyNumberFormat="1" applyFont="1" applyBorder="1" applyAlignment="1">
      <alignment horizontal="left"/>
    </xf>
    <xf numFmtId="0" fontId="31" fillId="0" borderId="2" xfId="0" applyFont="1" applyBorder="1" applyAlignment="1" applyProtection="1">
      <alignment horizontal="left" vertical="top"/>
      <protection locked="0"/>
    </xf>
    <xf numFmtId="0" fontId="29" fillId="0" borderId="2" xfId="0" applyFont="1" applyBorder="1" applyAlignment="1">
      <alignment horizontal="left"/>
    </xf>
    <xf numFmtId="14" fontId="31" fillId="0" borderId="2" xfId="0" quotePrefix="1" applyNumberFormat="1" applyFont="1" applyBorder="1" applyAlignment="1" applyProtection="1">
      <alignment horizontal="center" vertical="center"/>
      <protection locked="0"/>
    </xf>
    <xf numFmtId="0" fontId="31" fillId="0" borderId="2" xfId="0" applyFont="1" applyBorder="1" applyAlignment="1">
      <alignment horizontal="left" vertical="center"/>
    </xf>
    <xf numFmtId="0" fontId="0" fillId="0" borderId="27" xfId="0" applyNumberFormat="1" applyFill="1" applyBorder="1" applyAlignment="1" applyProtection="1">
      <alignment horizontal="center" vertical="center"/>
    </xf>
    <xf numFmtId="0" fontId="0" fillId="0" borderId="26" xfId="0" applyNumberFormat="1" applyFill="1" applyBorder="1" applyAlignment="1" applyProtection="1">
      <alignment horizontal="center" vertical="center"/>
    </xf>
    <xf numFmtId="0" fontId="0" fillId="2" borderId="25" xfId="0" applyNumberFormat="1" applyFill="1" applyBorder="1" applyAlignment="1" applyProtection="1">
      <alignment horizontal="center" vertical="center"/>
    </xf>
    <xf numFmtId="0" fontId="31" fillId="0" borderId="1" xfId="0" applyFont="1" applyBorder="1" applyAlignment="1" applyProtection="1">
      <alignment horizontal="left" vertical="top"/>
      <protection locked="0"/>
    </xf>
    <xf numFmtId="0" fontId="29" fillId="0" borderId="1" xfId="0" applyFont="1" applyBorder="1" applyAlignment="1">
      <alignment horizontal="left"/>
    </xf>
    <xf numFmtId="0" fontId="0" fillId="0" borderId="22" xfId="0" applyNumberFormat="1" applyFill="1" applyBorder="1" applyAlignment="1" applyProtection="1">
      <alignment horizontal="center" vertical="center"/>
    </xf>
    <xf numFmtId="0" fontId="0" fillId="0" borderId="24" xfId="0" applyNumberFormat="1" applyFill="1" applyBorder="1" applyAlignment="1" applyProtection="1">
      <alignment horizontal="center" vertical="center"/>
    </xf>
    <xf numFmtId="0" fontId="0" fillId="2" borderId="23" xfId="0" applyNumberFormat="1" applyFill="1" applyBorder="1" applyAlignment="1" applyProtection="1">
      <alignment horizontal="center" vertical="center"/>
    </xf>
    <xf numFmtId="0" fontId="26" fillId="7" borderId="27" xfId="0" applyNumberFormat="1" applyFont="1" applyFill="1" applyBorder="1" applyAlignment="1" applyProtection="1">
      <alignment horizontal="center" vertical="center" wrapText="1"/>
    </xf>
    <xf numFmtId="0" fontId="26" fillId="7" borderId="26" xfId="0" applyNumberFormat="1" applyFont="1" applyFill="1" applyBorder="1" applyAlignment="1" applyProtection="1">
      <alignment horizontal="center" vertical="center" wrapText="1"/>
    </xf>
    <xf numFmtId="0" fontId="26" fillId="7" borderId="25" xfId="0" applyNumberFormat="1" applyFont="1" applyFill="1" applyBorder="1" applyAlignment="1" applyProtection="1">
      <alignment horizontal="center" vertical="center" wrapText="1"/>
    </xf>
    <xf numFmtId="0" fontId="26" fillId="7" borderId="22" xfId="0" applyNumberFormat="1" applyFont="1" applyFill="1" applyBorder="1" applyAlignment="1" applyProtection="1">
      <alignment horizontal="center" vertical="center" wrapText="1"/>
    </xf>
    <xf numFmtId="0" fontId="26" fillId="7" borderId="24" xfId="0" applyNumberFormat="1" applyFont="1" applyFill="1" applyBorder="1" applyAlignment="1" applyProtection="1">
      <alignment horizontal="center" vertical="center" wrapText="1"/>
    </xf>
    <xf numFmtId="0" fontId="31" fillId="7" borderId="23" xfId="0" applyNumberFormat="1" applyFont="1" applyFill="1" applyBorder="1" applyAlignment="1" applyProtection="1">
      <alignment horizontal="center" vertical="center" wrapText="1"/>
    </xf>
    <xf numFmtId="0" fontId="29" fillId="0" borderId="0" xfId="0" applyFont="1" applyAlignment="1" applyProtection="1">
      <alignment horizontal="center" vertical="center" wrapText="1"/>
      <protection locked="0"/>
    </xf>
    <xf numFmtId="0" fontId="26" fillId="0" borderId="0" xfId="0" applyFont="1"/>
    <xf numFmtId="0" fontId="27" fillId="0" borderId="0" xfId="0" applyFont="1"/>
    <xf numFmtId="0" fontId="26" fillId="0" borderId="0" xfId="0" applyFont="1" applyAlignment="1">
      <alignment vertical="center"/>
    </xf>
    <xf numFmtId="0" fontId="26" fillId="0" borderId="1" xfId="0" applyFont="1" applyBorder="1" applyAlignment="1">
      <alignment vertical="center"/>
    </xf>
    <xf numFmtId="0" fontId="28" fillId="0" borderId="0" xfId="0" applyFont="1" applyAlignment="1">
      <alignment vertical="center"/>
    </xf>
    <xf numFmtId="0" fontId="29" fillId="0" borderId="2" xfId="0" applyFont="1" applyBorder="1" applyAlignment="1">
      <alignment vertical="center"/>
    </xf>
    <xf numFmtId="14" fontId="29" fillId="0" borderId="1" xfId="0" applyNumberFormat="1" applyFont="1" applyBorder="1" applyAlignment="1">
      <alignment horizontal="right" vertical="center"/>
    </xf>
    <xf numFmtId="0" fontId="26" fillId="0" borderId="0" xfId="0" applyFont="1" applyAlignment="1" applyProtection="1">
      <alignment vertical="center"/>
      <protection locked="0"/>
    </xf>
    <xf numFmtId="0" fontId="26" fillId="0" borderId="0" xfId="0" applyFont="1" applyAlignment="1">
      <alignment horizontal="center"/>
    </xf>
    <xf numFmtId="0" fontId="26" fillId="0" borderId="1" xfId="0" applyFont="1" applyBorder="1"/>
    <xf numFmtId="22" fontId="29" fillId="0" borderId="1" xfId="0" applyNumberFormat="1" applyFont="1" applyBorder="1" applyAlignment="1">
      <alignment horizontal="right"/>
    </xf>
    <xf numFmtId="164" fontId="30" fillId="0" borderId="0" xfId="0" applyNumberFormat="1" applyFont="1" applyAlignment="1" applyProtection="1">
      <alignment vertical="top"/>
      <protection locked="0"/>
    </xf>
    <xf numFmtId="0" fontId="26" fillId="0" borderId="0" xfId="0" applyFont="1" applyAlignment="1">
      <alignment horizontal="right"/>
    </xf>
    <xf numFmtId="0" fontId="26" fillId="0" borderId="3" xfId="0" applyFont="1" applyBorder="1"/>
    <xf numFmtId="0" fontId="29" fillId="0" borderId="4" xfId="0" applyFont="1" applyBorder="1" applyAlignment="1">
      <alignment horizontal="right"/>
    </xf>
    <xf numFmtId="0" fontId="31"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0" xfId="0" applyFont="1" applyAlignment="1">
      <alignment horizontal="center" vertical="center"/>
    </xf>
    <xf numFmtId="165" fontId="30" fillId="0" borderId="8" xfId="0" applyNumberFormat="1" applyFont="1" applyBorder="1" applyAlignment="1">
      <alignment horizontal="center" vertical="center"/>
    </xf>
    <xf numFmtId="0" fontId="30" fillId="0" borderId="9" xfId="0" applyFont="1" applyBorder="1" applyAlignment="1">
      <alignment horizontal="center" vertical="center"/>
    </xf>
    <xf numFmtId="0" fontId="33" fillId="0" borderId="0" xfId="0" applyFont="1" applyAlignment="1">
      <alignment horizontal="center" vertical="center"/>
    </xf>
    <xf numFmtId="0" fontId="26" fillId="0" borderId="0" xfId="0" applyFont="1" applyAlignment="1">
      <alignment horizontal="center" vertical="center"/>
    </xf>
    <xf numFmtId="166" fontId="30" fillId="0" borderId="8" xfId="0" applyNumberFormat="1" applyFont="1" applyBorder="1" applyAlignment="1">
      <alignment horizontal="center" vertical="center"/>
    </xf>
    <xf numFmtId="0" fontId="32" fillId="0" borderId="10" xfId="0" applyFont="1" applyBorder="1" applyAlignment="1">
      <alignment horizontal="center" vertical="center"/>
    </xf>
    <xf numFmtId="166" fontId="30" fillId="0" borderId="11" xfId="0" quotePrefix="1" applyNumberFormat="1" applyFont="1" applyBorder="1" applyAlignment="1">
      <alignment horizontal="center" vertical="center"/>
    </xf>
    <xf numFmtId="166" fontId="30" fillId="0" borderId="12" xfId="0" applyNumberFormat="1" applyFont="1" applyBorder="1" applyAlignment="1">
      <alignment horizontal="center" vertical="center"/>
    </xf>
    <xf numFmtId="0" fontId="26" fillId="0" borderId="13" xfId="0" applyFont="1" applyBorder="1" applyAlignment="1">
      <alignment horizontal="center" vertical="center"/>
    </xf>
    <xf numFmtId="0" fontId="30" fillId="0" borderId="14" xfId="0" applyFont="1" applyBorder="1" applyAlignment="1">
      <alignment horizontal="center" vertical="center"/>
    </xf>
    <xf numFmtId="0" fontId="29" fillId="0" borderId="0" xfId="0" applyFont="1" applyAlignment="1">
      <alignment horizontal="right"/>
    </xf>
    <xf numFmtId="0" fontId="34" fillId="0" borderId="0" xfId="0" applyFont="1" applyAlignment="1">
      <alignment vertical="center"/>
    </xf>
    <xf numFmtId="0" fontId="29" fillId="0" borderId="15" xfId="0" applyFont="1" applyBorder="1" applyAlignment="1">
      <alignment horizontal="center"/>
    </xf>
    <xf numFmtId="0" fontId="29" fillId="0" borderId="0" xfId="0" applyFont="1" applyAlignment="1">
      <alignment vertical="center"/>
    </xf>
    <xf numFmtId="0" fontId="35" fillId="0" borderId="16" xfId="0" applyFont="1" applyBorder="1" applyAlignment="1">
      <alignment horizontal="center"/>
    </xf>
    <xf numFmtId="0" fontId="34" fillId="0" borderId="0" xfId="0" applyFont="1" applyAlignment="1">
      <alignment horizontal="right"/>
    </xf>
    <xf numFmtId="0" fontId="36"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left"/>
    </xf>
    <xf numFmtId="0" fontId="35" fillId="0" borderId="0" xfId="0" applyFont="1"/>
    <xf numFmtId="0" fontId="26" fillId="0" borderId="0" xfId="0" applyFont="1" applyProtection="1">
      <protection locked="0"/>
    </xf>
    <xf numFmtId="167" fontId="36" fillId="0" borderId="17" xfId="0" applyNumberFormat="1" applyFont="1" applyBorder="1" applyAlignment="1">
      <alignment horizontal="center" vertical="center"/>
    </xf>
    <xf numFmtId="167" fontId="36" fillId="0" borderId="18" xfId="0" applyNumberFormat="1" applyFont="1" applyBorder="1" applyAlignment="1">
      <alignment horizontal="center" vertical="center"/>
    </xf>
    <xf numFmtId="0" fontId="2" fillId="0" borderId="0" xfId="0" applyFont="1" applyAlignment="1">
      <alignment horizontal="right"/>
    </xf>
    <xf numFmtId="0" fontId="5"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8" fillId="0" borderId="0" xfId="0" applyFont="1" applyAlignment="1">
      <alignment horizontal="center" wrapText="1"/>
    </xf>
    <xf numFmtId="0" fontId="37" fillId="0" borderId="0" xfId="0" applyFont="1" applyAlignment="1">
      <alignment horizontal="left" vertical="top"/>
    </xf>
    <xf numFmtId="0" fontId="38" fillId="0" borderId="0" xfId="0" applyFont="1"/>
    <xf numFmtId="0" fontId="11" fillId="0" borderId="0" xfId="1" applyFont="1" applyAlignment="1">
      <alignment wrapText="1"/>
    </xf>
    <xf numFmtId="0" fontId="39" fillId="0" borderId="0" xfId="1" applyFont="1" applyAlignment="1">
      <alignment wrapText="1"/>
    </xf>
    <xf numFmtId="0" fontId="9" fillId="0" borderId="0" xfId="1" applyFont="1" applyAlignment="1">
      <alignment vertical="center"/>
    </xf>
    <xf numFmtId="0" fontId="40" fillId="0" borderId="0" xfId="1" applyFont="1" applyAlignment="1">
      <alignment vertical="center"/>
    </xf>
    <xf numFmtId="0" fontId="41" fillId="0" borderId="0" xfId="1" applyFont="1"/>
    <xf numFmtId="0" fontId="40" fillId="0" borderId="0" xfId="1" applyFont="1"/>
    <xf numFmtId="0" fontId="10" fillId="0" borderId="0" xfId="1" applyFont="1" applyAlignment="1">
      <alignment vertical="center"/>
    </xf>
    <xf numFmtId="0" fontId="10" fillId="0" borderId="0" xfId="1" applyFont="1"/>
    <xf numFmtId="0" fontId="17" fillId="0" borderId="0" xfId="1" applyFont="1"/>
    <xf numFmtId="0" fontId="19" fillId="0" borderId="0" xfId="0" applyFont="1" applyAlignment="1">
      <alignment horizontal="right"/>
    </xf>
    <xf numFmtId="0" fontId="20" fillId="0" borderId="18"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21" fillId="0" borderId="0" xfId="0" applyFont="1" applyAlignment="1" applyProtection="1">
      <alignment horizontal="center" vertical="center"/>
      <protection locked="0"/>
    </xf>
    <xf numFmtId="0" fontId="2" fillId="0" borderId="0" xfId="0" applyFont="1" applyAlignment="1">
      <alignment horizontal="left" vertical="center"/>
    </xf>
    <xf numFmtId="0" fontId="19" fillId="0" borderId="18" xfId="0" applyFont="1" applyBorder="1" applyAlignment="1" applyProtection="1">
      <alignment horizontal="center" vertical="center"/>
      <protection locked="0"/>
    </xf>
    <xf numFmtId="0" fontId="5" fillId="0" borderId="0" xfId="0" applyFont="1"/>
    <xf numFmtId="0" fontId="9" fillId="0" borderId="0" xfId="1" applyFont="1"/>
    <xf numFmtId="0" fontId="2" fillId="0" borderId="15" xfId="2" applyFont="1" applyBorder="1" applyAlignment="1" applyProtection="1">
      <alignment horizontal="center"/>
      <protection locked="0"/>
    </xf>
    <xf numFmtId="0" fontId="25" fillId="0" borderId="16" xfId="2" applyFont="1" applyBorder="1" applyAlignment="1" applyProtection="1">
      <alignment horizontal="center"/>
      <protection locked="0"/>
    </xf>
    <xf numFmtId="0" fontId="3" fillId="0" borderId="21" xfId="2" applyFont="1" applyBorder="1" applyAlignment="1" applyProtection="1">
      <alignment horizontal="center" vertical="center"/>
      <protection locked="0"/>
    </xf>
    <xf numFmtId="0" fontId="3" fillId="0" borderId="42" xfId="2" applyFont="1" applyBorder="1" applyAlignment="1" applyProtection="1">
      <alignment horizontal="center" vertical="center"/>
      <protection locked="0"/>
    </xf>
    <xf numFmtId="0" fontId="24" fillId="0" borderId="18" xfId="2" applyFont="1" applyBorder="1" applyAlignment="1" applyProtection="1">
      <alignment horizontal="center" vertical="center"/>
      <protection locked="0"/>
    </xf>
    <xf numFmtId="0" fontId="24" fillId="0" borderId="14" xfId="2" applyFont="1" applyBorder="1" applyAlignment="1" applyProtection="1">
      <alignment horizontal="center" vertical="center"/>
      <protection locked="0"/>
    </xf>
    <xf numFmtId="0" fontId="24" fillId="0" borderId="20" xfId="2" applyFont="1" applyBorder="1" applyAlignment="1" applyProtection="1">
      <alignment horizontal="center" vertical="center"/>
      <protection locked="0"/>
    </xf>
    <xf numFmtId="0" fontId="24" fillId="0" borderId="22" xfId="2" applyFont="1" applyBorder="1" applyAlignment="1" applyProtection="1">
      <alignment horizontal="center" vertical="center"/>
      <protection locked="0"/>
    </xf>
    <xf numFmtId="0" fontId="24" fillId="0" borderId="20" xfId="2" applyFont="1" applyBorder="1" applyAlignment="1" applyProtection="1">
      <alignment horizontal="center"/>
      <protection locked="0"/>
    </xf>
    <xf numFmtId="0" fontId="3" fillId="2" borderId="0" xfId="0" applyNumberFormat="1" applyFont="1" applyFill="1" applyAlignment="1" applyProtection="1">
      <alignment horizontal="center" vertical="center"/>
    </xf>
    <xf numFmtId="0" fontId="49" fillId="2" borderId="0" xfId="0" applyNumberFormat="1" applyFont="1" applyFill="1" applyAlignment="1" applyProtection="1">
      <alignment horizontal="center" vertical="center"/>
    </xf>
    <xf numFmtId="0" fontId="0" fillId="4" borderId="0" xfId="0" applyNumberFormat="1" applyFill="1" applyAlignment="1" applyProtection="1"/>
    <xf numFmtId="0" fontId="0" fillId="2" borderId="46" xfId="0" applyNumberFormat="1" applyFill="1" applyBorder="1" applyAlignment="1" applyProtection="1">
      <alignment horizontal="center" vertical="center"/>
    </xf>
    <xf numFmtId="0" fontId="0" fillId="2" borderId="46" xfId="0" applyNumberFormat="1" applyFill="1" applyBorder="1" applyAlignment="1" applyProtection="1"/>
    <xf numFmtId="0" fontId="0" fillId="0" borderId="19" xfId="0" applyNumberFormat="1" applyFill="1" applyBorder="1" applyAlignment="1" applyProtection="1"/>
    <xf numFmtId="0" fontId="0" fillId="0" borderId="0" xfId="0" applyNumberFormat="1" applyFill="1" applyAlignment="1" applyProtection="1">
      <alignment horizontal="right"/>
    </xf>
    <xf numFmtId="0" fontId="2" fillId="2" borderId="0" xfId="0" applyNumberFormat="1" applyFont="1" applyFill="1" applyAlignment="1" applyProtection="1">
      <alignment horizontal="right"/>
    </xf>
    <xf numFmtId="0" fontId="3" fillId="2" borderId="0" xfId="0" applyNumberFormat="1" applyFont="1" applyFill="1" applyAlignment="1" applyProtection="1"/>
    <xf numFmtId="0" fontId="3" fillId="2" borderId="0" xfId="0" applyNumberFormat="1" applyFont="1" applyFill="1" applyAlignment="1" applyProtection="1">
      <alignment horizontal="left"/>
    </xf>
    <xf numFmtId="0" fontId="2" fillId="4" borderId="0" xfId="0" applyNumberFormat="1" applyFont="1" applyFill="1" applyAlignment="1" applyProtection="1"/>
    <xf numFmtId="0" fontId="4" fillId="2" borderId="0" xfId="0" applyNumberFormat="1" applyFont="1" applyFill="1" applyAlignment="1" applyProtection="1">
      <alignment horizontal="right"/>
    </xf>
    <xf numFmtId="0" fontId="2" fillId="2" borderId="18" xfId="0" applyNumberFormat="1" applyFont="1" applyFill="1" applyBorder="1" applyAlignment="1" applyProtection="1">
      <alignment horizontal="center"/>
    </xf>
    <xf numFmtId="0" fontId="0" fillId="2" borderId="2" xfId="0" applyNumberFormat="1" applyFill="1" applyBorder="1" applyAlignment="1" applyProtection="1">
      <alignment horizontal="center" vertical="center"/>
    </xf>
    <xf numFmtId="0" fontId="2" fillId="2" borderId="0" xfId="0" applyNumberFormat="1" applyFont="1" applyFill="1" applyAlignment="1" applyProtection="1">
      <protection locked="0"/>
    </xf>
    <xf numFmtId="0" fontId="2" fillId="2" borderId="0" xfId="0" applyNumberFormat="1" applyFont="1" applyFill="1" applyAlignment="1" applyProtection="1">
      <alignment horizontal="right"/>
      <protection locked="0"/>
    </xf>
    <xf numFmtId="0" fontId="2" fillId="2" borderId="2" xfId="0" applyNumberFormat="1" applyFont="1" applyFill="1" applyBorder="1" applyAlignment="1" applyProtection="1"/>
    <xf numFmtId="0" fontId="2" fillId="2" borderId="2" xfId="0" applyNumberFormat="1" applyFont="1" applyFill="1" applyBorder="1" applyAlignment="1" applyProtection="1">
      <alignment horizontal="right"/>
    </xf>
    <xf numFmtId="0" fontId="0" fillId="2" borderId="2" xfId="0" applyNumberFormat="1" applyFill="1" applyBorder="1" applyAlignment="1" applyProtection="1"/>
    <xf numFmtId="0" fontId="10" fillId="5" borderId="16" xfId="0" applyNumberFormat="1" applyFont="1" applyFill="1" applyBorder="1" applyAlignment="1" applyProtection="1">
      <alignment vertical="center"/>
    </xf>
    <xf numFmtId="0" fontId="10" fillId="3" borderId="16" xfId="0" applyNumberFormat="1" applyFont="1" applyFill="1" applyBorder="1" applyAlignment="1" applyProtection="1">
      <alignment vertical="center"/>
      <protection locked="0"/>
    </xf>
    <xf numFmtId="0" fontId="48" fillId="3" borderId="16" xfId="0" applyNumberFormat="1" applyFont="1" applyFill="1" applyBorder="1" applyAlignment="1" applyProtection="1">
      <alignment vertical="center"/>
      <protection locked="0"/>
    </xf>
    <xf numFmtId="0" fontId="5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49" xfId="0" applyNumberFormat="1" applyBorder="1" applyAlignment="1">
      <alignment vertical="top" wrapText="1"/>
    </xf>
    <xf numFmtId="0" fontId="0" fillId="0" borderId="47" xfId="0" applyNumberFormat="1" applyBorder="1" applyAlignment="1">
      <alignment vertical="top" wrapText="1"/>
    </xf>
    <xf numFmtId="0" fontId="0" fillId="0" borderId="53" xfId="0" applyNumberFormat="1" applyBorder="1" applyAlignment="1">
      <alignment vertical="top" wrapText="1"/>
    </xf>
    <xf numFmtId="0" fontId="0" fillId="0" borderId="52"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5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9" xfId="0" applyNumberFormat="1" applyBorder="1" applyAlignment="1">
      <alignment horizontal="center" vertical="top" wrapText="1"/>
    </xf>
    <xf numFmtId="0" fontId="0" fillId="0" borderId="51" xfId="0" applyNumberFormat="1" applyBorder="1" applyAlignment="1">
      <alignment horizontal="center" vertical="top" wrapText="1"/>
    </xf>
    <xf numFmtId="0" fontId="48" fillId="0" borderId="0" xfId="3" quotePrefix="1" applyNumberFormat="1" applyAlignment="1">
      <alignment horizontal="center" vertical="top" wrapText="1"/>
    </xf>
    <xf numFmtId="0" fontId="0" fillId="0" borderId="48" xfId="0" applyNumberFormat="1" applyBorder="1" applyAlignment="1">
      <alignment horizontal="center" vertical="top" wrapText="1"/>
    </xf>
    <xf numFmtId="0" fontId="0" fillId="0" borderId="52" xfId="0" applyNumberFormat="1" applyBorder="1" applyAlignment="1">
      <alignment horizontal="center" vertical="top" wrapText="1"/>
    </xf>
    <xf numFmtId="0" fontId="48" fillId="0" borderId="52" xfId="3" quotePrefix="1"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7" xfId="0" applyNumberFormat="1" applyBorder="1" applyAlignment="1">
      <alignment horizontal="center" vertical="top" wrapText="1"/>
    </xf>
  </cellXfs>
  <cellStyles count="4">
    <cellStyle name="Link" xfId="3" builtinId="8"/>
    <cellStyle name="Standard" xfId="0" builtinId="0"/>
    <cellStyle name="Standard 2" xfId="1"/>
    <cellStyle name="Standard_DKBC 2. Bundesliga 120 Ost-Mitte Männer" xfId="2"/>
  </cellStyles>
  <dxfs count="20">
    <dxf>
      <font>
        <color indexed="9"/>
      </font>
    </dxf>
    <dxf>
      <fill>
        <patternFill patternType="solid">
          <fgColor auto="1"/>
          <bgColor rgb="FFFFFF00"/>
        </patternFill>
      </fill>
    </dxf>
    <dxf>
      <fill>
        <patternFill patternType="solid">
          <fgColor auto="1"/>
          <bgColor rgb="FFFFFF00"/>
        </patternFill>
      </fill>
    </dxf>
    <dxf>
      <font>
        <color rgb="FFFF0000"/>
      </font>
    </dxf>
    <dxf>
      <border>
        <left style="hair">
          <color indexed="64"/>
        </left>
        <right style="hair">
          <color indexed="64"/>
        </right>
        <top style="hair">
          <color indexed="64"/>
        </top>
        <bottom style="hair">
          <color indexed="64"/>
        </bottom>
      </border>
    </dxf>
    <dxf>
      <fill>
        <patternFill patternType="solid">
          <fgColor auto="1"/>
          <bgColor rgb="FFFFFF00"/>
        </patternFill>
      </fill>
      <border>
        <left style="hair">
          <color indexed="64"/>
        </left>
        <right style="hair">
          <color indexed="64"/>
        </right>
        <top style="hair">
          <color indexed="64"/>
        </top>
        <bottom style="hair">
          <color indexed="64"/>
        </bottom>
      </border>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21</xdr:row>
      <xdr:rowOff>133350</xdr:rowOff>
    </xdr:from>
    <xdr:to>
      <xdr:col>29</xdr:col>
      <xdr:colOff>0</xdr:colOff>
      <xdr:row>25</xdr:row>
      <xdr:rowOff>104775</xdr:rowOff>
    </xdr:to>
    <xdr:sp macro="" textlink="">
      <xdr:nvSpPr>
        <xdr:cNvPr id="2" name="btnUpload" hidden="1">
          <a:extLst>
            <a:ext uri="{63B3BB69-23CF-44E3-9099-C40C66FF867C}">
              <a14:compatExt xmlns:a14="http://schemas.microsoft.com/office/drawing/2010/main" spid="_x0000_s1102"/>
            </a:ext>
            <a:ext uri="{FF2B5EF4-FFF2-40B4-BE49-F238E27FC236}">
              <a16:creationId xmlns:a16="http://schemas.microsoft.com/office/drawing/2014/main" xmlns:a14="http://schemas.microsoft.com/office/drawing/2010/main" xmlns:mc="http://schemas.openxmlformats.org/markup-compatibility/2006" xmlns:r="http://schemas.openxmlformats.org/officeDocument/2006/relationships" xmlns="" id="{00000000-0008-0000-0000-00004E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xmlns:a14="http://schemas.microsoft.com/office/drawing/2010/main" w="1">
              <a:noFill/>
              <a:miter lim="800000"/>
              <a:headEnd/>
              <a:tailEnd/>
            </a14:hiddenLine>
          </a:ext>
          <a:ext uri="{53640926-AAD7-44D8-BBD7-CCE9431645EC}">
            <a14:shadowObscured xmlns:a14="http://schemas.microsoft.com/office/drawing/2010/main" val="1"/>
          </a:ext>
        </a:extLst>
      </xdr:spPr>
    </xdr:sp>
    <xdr:clientData fPrintsWithSheet="0"/>
  </xdr:twoCellAnchor>
  <xdr:twoCellAnchor editAs="oneCell">
    <xdr:from>
      <xdr:col>26</xdr:col>
      <xdr:colOff>0</xdr:colOff>
      <xdr:row>27</xdr:row>
      <xdr:rowOff>19050</xdr:rowOff>
    </xdr:from>
    <xdr:to>
      <xdr:col>29</xdr:col>
      <xdr:colOff>0</xdr:colOff>
      <xdr:row>30</xdr:row>
      <xdr:rowOff>104775</xdr:rowOff>
    </xdr:to>
    <xdr:sp macro="" textlink="">
      <xdr:nvSpPr>
        <xdr:cNvPr id="3" name="btnEMail" hidden="1">
          <a:extLst>
            <a:ext uri="{63B3BB69-23CF-44E3-9099-C40C66FF867C}">
              <a14:compatExt xmlns:a14="http://schemas.microsoft.com/office/drawing/2010/main" spid="_x0000_s1103"/>
            </a:ext>
            <a:ext uri="{FF2B5EF4-FFF2-40B4-BE49-F238E27FC236}">
              <a16:creationId xmlns:a16="http://schemas.microsoft.com/office/drawing/2014/main" xmlns:a14="http://schemas.microsoft.com/office/drawing/2010/main" xmlns:mc="http://schemas.openxmlformats.org/markup-compatibility/2006" xmlns:r="http://schemas.openxmlformats.org/officeDocument/2006/relationships" xmlns="" id="{00000000-0008-0000-0000-00004F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xmlns:a14="http://schemas.microsoft.com/office/drawing/2010/main" w="1">
              <a:noFill/>
              <a:miter lim="800000"/>
              <a:headEnd/>
              <a:tailEnd/>
            </a14:hiddenLine>
          </a:ext>
          <a:ext uri="{53640926-AAD7-44D8-BBD7-CCE9431645EC}">
            <a14:shadowObscured xmlns:a14="http://schemas.microsoft.com/office/drawing/2010/main" val="1"/>
          </a:ext>
        </a:extLst>
      </xdr:spPr>
    </xdr:sp>
    <xdr:clientData fPrintsWithSheet="0"/>
  </xdr:twoCellAnchor>
  <xdr:twoCellAnchor editAs="oneCell">
    <xdr:from>
      <xdr:col>26</xdr:col>
      <xdr:colOff>0</xdr:colOff>
      <xdr:row>32</xdr:row>
      <xdr:rowOff>19050</xdr:rowOff>
    </xdr:from>
    <xdr:to>
      <xdr:col>29</xdr:col>
      <xdr:colOff>0</xdr:colOff>
      <xdr:row>35</xdr:row>
      <xdr:rowOff>152400</xdr:rowOff>
    </xdr:to>
    <xdr:sp macro="" textlink="">
      <xdr:nvSpPr>
        <xdr:cNvPr id="4" name="btnPrint" hidden="1">
          <a:extLst>
            <a:ext uri="{63B3BB69-23CF-44E3-9099-C40C66FF867C}">
              <a14:compatExt xmlns:a14="http://schemas.microsoft.com/office/drawing/2010/main" spid="_x0000_s1104"/>
            </a:ext>
            <a:ext uri="{FF2B5EF4-FFF2-40B4-BE49-F238E27FC236}">
              <a16:creationId xmlns:a16="http://schemas.microsoft.com/office/drawing/2014/main" xmlns:a14="http://schemas.microsoft.com/office/drawing/2010/main" xmlns:mc="http://schemas.openxmlformats.org/markup-compatibility/2006" xmlns:r="http://schemas.openxmlformats.org/officeDocument/2006/relationships" xmlns="" id="{00000000-0008-0000-0000-000050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xmlns:a14="http://schemas.microsoft.com/office/drawing/2010/main" w="1">
              <a:noFill/>
              <a:miter lim="800000"/>
              <a:headEnd/>
              <a:tailEnd/>
            </a14:hiddenLine>
          </a:ext>
          <a:ext uri="{53640926-AAD7-44D8-BBD7-CCE9431645EC}">
            <a14:shadowObscured xmlns:a14="http://schemas.microsoft.com/office/drawing/2010/main" val="1"/>
          </a:ext>
        </a:extLst>
      </xdr:spPr>
    </xdr:sp>
    <xdr:clientData fPrintsWithSheet="0"/>
  </xdr:twoCellAnchor>
  <xdr:twoCellAnchor>
    <xdr:from>
      <xdr:col>3</xdr:col>
      <xdr:colOff>127000</xdr:colOff>
      <xdr:row>0</xdr:row>
      <xdr:rowOff>0</xdr:rowOff>
    </xdr:from>
    <xdr:to>
      <xdr:col>16</xdr:col>
      <xdr:colOff>184150</xdr:colOff>
      <xdr:row>0</xdr:row>
      <xdr:rowOff>431436</xdr:rowOff>
    </xdr:to>
    <xdr:sp macro="" textlink="">
      <xdr:nvSpPr>
        <xdr:cNvPr id="5" name="Text Box 13">
          <a:extLst>
            <a:ext uri="{FF2B5EF4-FFF2-40B4-BE49-F238E27FC236}">
              <a16:creationId xmlns:a16="http://schemas.microsoft.com/office/drawing/2014/main" xmlns:r="http://schemas.openxmlformats.org/officeDocument/2006/relationships" xmlns:a14="http://schemas.microsoft.com/office/drawing/2010/main" xmlns:mc="http://schemas.openxmlformats.org/markup-compatibility/2006" xmlns="" id="{00000000-0008-0000-0000-000004000000}"/>
            </a:ext>
          </a:extLst>
        </xdr:cNvPr>
        <xdr:cNvSpPr txBox="1">
          <a:spLocks noChangeArrowheads="1"/>
        </xdr:cNvSpPr>
      </xdr:nvSpPr>
      <xdr:spPr bwMode="auto">
        <a:xfrm>
          <a:off x="1174750" y="0"/>
          <a:ext cx="3591983" cy="431436"/>
        </a:xfrm>
        <a:prstGeom prst="rect">
          <a:avLst/>
        </a:prstGeom>
        <a:solidFill>
          <a:srgbClr val="D5EAFF"/>
        </a:solidFill>
        <a:ln>
          <a:noFill/>
        </a:ln>
      </xdr:spPr>
      <xdr:txBody>
        <a:bodyPr vertOverflow="clip" wrap="square" lIns="36576" tIns="32004" rIns="0" bIns="0" anchor="ctr" upright="1"/>
        <a:lstStyle/>
        <a:p>
          <a:pPr algn="ctr" rtl="0">
            <a:defRPr sz="1000"/>
          </a:pPr>
          <a:r>
            <a:rPr lang="de-DE" sz="1200" b="1" i="0" u="none" strike="noStrike" baseline="0">
              <a:solidFill>
                <a:srgbClr val="3333CC"/>
              </a:solidFill>
              <a:latin typeface="Arial"/>
              <a:cs typeface="Arial"/>
            </a:rPr>
            <a:t>Kegeln  -  damit die Freizeit Freude macht !</a:t>
          </a:r>
        </a:p>
      </xdr:txBody>
    </xdr:sp>
    <xdr:clientData/>
  </xdr:twoCellAnchor>
  <xdr:twoCellAnchor>
    <xdr:from>
      <xdr:col>0</xdr:col>
      <xdr:colOff>0</xdr:colOff>
      <xdr:row>0</xdr:row>
      <xdr:rowOff>9525</xdr:rowOff>
    </xdr:from>
    <xdr:to>
      <xdr:col>3</xdr:col>
      <xdr:colOff>123825</xdr:colOff>
      <xdr:row>5</xdr:row>
      <xdr:rowOff>38100</xdr:rowOff>
    </xdr:to>
    <xdr:pic>
      <xdr:nvPicPr>
        <xdr:cNvPr id="6" name="Grafik 4"/>
        <xdr:cNvPicPr>
          <a:picLocks noChangeAspect="1"/>
        </xdr:cNvPicPr>
      </xdr:nvPicPr>
      <xdr:blipFill>
        <a:blip xmlns:r="http://schemas.openxmlformats.org/officeDocument/2006/relationships" r:embed="rId1" cstate="print"/>
        <a:stretch>
          <a:fillRect/>
        </a:stretch>
      </xdr:blipFill>
      <xdr:spPr>
        <a:xfrm>
          <a:off x="0" y="0"/>
          <a:ext cx="1171575" cy="1143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26</xdr:col>
          <xdr:colOff>0</xdr:colOff>
          <xdr:row>21</xdr:row>
          <xdr:rowOff>133350</xdr:rowOff>
        </xdr:from>
        <xdr:to>
          <xdr:col>29</xdr:col>
          <xdr:colOff>0</xdr:colOff>
          <xdr:row>25</xdr:row>
          <xdr:rowOff>104775</xdr:rowOff>
        </xdr:to>
        <xdr:sp macro="" textlink="">
          <xdr:nvSpPr>
            <xdr:cNvPr id="1102" name="btnUpload" hidden="1">
              <a:extLst>
                <a:ext uri="{63B3BB69-23CF-44E3-9099-C40C66FF867C}">
                  <a14:compatExt spid="_x0000_s1102"/>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19050</xdr:rowOff>
        </xdr:from>
        <xdr:to>
          <xdr:col>29</xdr:col>
          <xdr:colOff>0</xdr:colOff>
          <xdr:row>30</xdr:row>
          <xdr:rowOff>104775</xdr:rowOff>
        </xdr:to>
        <xdr:sp macro="" textlink="">
          <xdr:nvSpPr>
            <xdr:cNvPr id="1103" name="btnEMail" hidden="1">
              <a:extLst>
                <a:ext uri="{63B3BB69-23CF-44E3-9099-C40C66FF867C}">
                  <a14:compatExt spid="_x0000_s1103"/>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19050</xdr:rowOff>
        </xdr:from>
        <xdr:to>
          <xdr:col>29</xdr:col>
          <xdr:colOff>0</xdr:colOff>
          <xdr:row>35</xdr:row>
          <xdr:rowOff>152400</xdr:rowOff>
        </xdr:to>
        <xdr:sp macro="" textlink="">
          <xdr:nvSpPr>
            <xdr:cNvPr id="1104" name="btnPrint" hidden="1">
              <a:extLst>
                <a:ext uri="{63B3BB69-23CF-44E3-9099-C40C66FF867C}">
                  <a14:compatExt spid="_x0000_s1104"/>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egfried/AppData/Local/Temp/2.%20Bundesliga%20Mitte%20Ma&#776;nner%202020-2021%20CCK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GM\Downloads\dkb120wurf800x%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B"/>
      <sheetName val="Einzelergebnisse"/>
      <sheetName val="Grundeingaben"/>
      <sheetName val="MANNSCHAFTEN+SPIELER"/>
      <sheetName val="Beamer_1"/>
      <sheetName val="PW"/>
      <sheetName val="Beamer_2"/>
      <sheetName val="Gebrauchsanweisung"/>
      <sheetName val="Abrechnungsblatt"/>
      <sheetName val="Spielplan"/>
      <sheetName val="Anleitung für Stl"/>
      <sheetName val="Hilfe_Spielerliste"/>
      <sheetName val="Spielerliste"/>
      <sheetName val="Dialog"/>
      <sheetName val="Dialog2"/>
      <sheetName val="Dialog3"/>
      <sheetName val="übertrag"/>
    </sheetNames>
    <sheetDataSet>
      <sheetData sheetId="0" refreshError="1"/>
      <sheetData sheetId="1" refreshError="1"/>
      <sheetData sheetId="2"/>
      <sheetData sheetId="3">
        <row r="3">
          <cell r="B3">
            <v>1</v>
          </cell>
          <cell r="D3">
            <v>1</v>
          </cell>
          <cell r="F3">
            <v>1</v>
          </cell>
          <cell r="P3">
            <v>1</v>
          </cell>
          <cell r="R3">
            <v>1</v>
          </cell>
          <cell r="T3">
            <v>1</v>
          </cell>
        </row>
        <row r="4">
          <cell r="B4">
            <v>2</v>
          </cell>
          <cell r="D4">
            <v>2</v>
          </cell>
          <cell r="E4">
            <v>119949</v>
          </cell>
          <cell r="F4">
            <v>2</v>
          </cell>
          <cell r="G4" t="str">
            <v>Frank Schonert</v>
          </cell>
          <cell r="P4">
            <v>2</v>
          </cell>
          <cell r="Q4" t="e">
            <v>#N/A</v>
          </cell>
          <cell r="R4">
            <v>2</v>
          </cell>
          <cell r="S4" t="e">
            <v>#N/A</v>
          </cell>
          <cell r="T4">
            <v>2</v>
          </cell>
          <cell r="U4" t="e">
            <v>#N/A</v>
          </cell>
        </row>
        <row r="5">
          <cell r="B5">
            <v>3</v>
          </cell>
          <cell r="D5">
            <v>3</v>
          </cell>
          <cell r="E5">
            <v>123007</v>
          </cell>
          <cell r="F5">
            <v>3</v>
          </cell>
          <cell r="G5" t="str">
            <v>Alexander Brüssel</v>
          </cell>
          <cell r="P5">
            <v>3</v>
          </cell>
          <cell r="Q5" t="e">
            <v>#N/A</v>
          </cell>
          <cell r="R5">
            <v>3</v>
          </cell>
          <cell r="S5" t="e">
            <v>#N/A</v>
          </cell>
          <cell r="T5">
            <v>3</v>
          </cell>
          <cell r="U5" t="e">
            <v>#N/A</v>
          </cell>
        </row>
        <row r="6">
          <cell r="B6">
            <v>4</v>
          </cell>
          <cell r="D6">
            <v>4</v>
          </cell>
          <cell r="E6">
            <v>119929</v>
          </cell>
          <cell r="F6">
            <v>4</v>
          </cell>
          <cell r="G6" t="str">
            <v>Holger Fuchs</v>
          </cell>
          <cell r="P6">
            <v>4</v>
          </cell>
          <cell r="Q6" t="e">
            <v>#N/A</v>
          </cell>
          <cell r="R6">
            <v>4</v>
          </cell>
          <cell r="S6" t="e">
            <v>#N/A</v>
          </cell>
          <cell r="T6">
            <v>4</v>
          </cell>
          <cell r="U6" t="e">
            <v>#N/A</v>
          </cell>
        </row>
        <row r="7">
          <cell r="B7">
            <v>5</v>
          </cell>
          <cell r="D7">
            <v>5</v>
          </cell>
          <cell r="E7">
            <v>43829</v>
          </cell>
          <cell r="F7">
            <v>5</v>
          </cell>
          <cell r="G7" t="str">
            <v>Renè Brendel</v>
          </cell>
          <cell r="P7">
            <v>5</v>
          </cell>
          <cell r="Q7" t="e">
            <v>#N/A</v>
          </cell>
          <cell r="R7">
            <v>5</v>
          </cell>
          <cell r="S7" t="e">
            <v>#N/A</v>
          </cell>
          <cell r="T7">
            <v>5</v>
          </cell>
          <cell r="U7" t="e">
            <v>#N/A</v>
          </cell>
        </row>
        <row r="8">
          <cell r="B8">
            <v>6</v>
          </cell>
          <cell r="D8">
            <v>6</v>
          </cell>
          <cell r="E8">
            <v>119947</v>
          </cell>
          <cell r="F8">
            <v>6</v>
          </cell>
          <cell r="G8" t="str">
            <v>Gerald Ringel</v>
          </cell>
          <cell r="P8">
            <v>6</v>
          </cell>
          <cell r="Q8" t="e">
            <v>#N/A</v>
          </cell>
          <cell r="R8">
            <v>6</v>
          </cell>
          <cell r="S8" t="e">
            <v>#N/A</v>
          </cell>
          <cell r="T8">
            <v>6</v>
          </cell>
          <cell r="U8" t="e">
            <v>#N/A</v>
          </cell>
        </row>
        <row r="9">
          <cell r="B9">
            <v>7</v>
          </cell>
          <cell r="D9">
            <v>7</v>
          </cell>
          <cell r="E9">
            <v>119940</v>
          </cell>
          <cell r="F9">
            <v>7</v>
          </cell>
          <cell r="G9" t="str">
            <v>Sven Neuner</v>
          </cell>
          <cell r="P9">
            <v>7</v>
          </cell>
          <cell r="Q9" t="e">
            <v>#N/A</v>
          </cell>
          <cell r="R9">
            <v>7</v>
          </cell>
          <cell r="S9" t="e">
            <v>#N/A</v>
          </cell>
          <cell r="T9">
            <v>7</v>
          </cell>
          <cell r="U9" t="e">
            <v>#N/A</v>
          </cell>
        </row>
        <row r="10">
          <cell r="B10">
            <v>8</v>
          </cell>
          <cell r="D10">
            <v>8</v>
          </cell>
          <cell r="E10">
            <v>54235</v>
          </cell>
          <cell r="F10">
            <v>8</v>
          </cell>
          <cell r="G10" t="str">
            <v>Julian Luca Stollar</v>
          </cell>
          <cell r="P10">
            <v>8</v>
          </cell>
          <cell r="Q10" t="e">
            <v>#N/A</v>
          </cell>
          <cell r="R10">
            <v>8</v>
          </cell>
          <cell r="S10" t="e">
            <v>#N/A</v>
          </cell>
          <cell r="T10">
            <v>8</v>
          </cell>
          <cell r="U10" t="e">
            <v>#N/A</v>
          </cell>
        </row>
        <row r="11">
          <cell r="B11">
            <v>9</v>
          </cell>
          <cell r="D11">
            <v>9</v>
          </cell>
          <cell r="E11">
            <v>119955</v>
          </cell>
          <cell r="F11">
            <v>9</v>
          </cell>
          <cell r="G11" t="str">
            <v>Ulrich Wittenbeck</v>
          </cell>
          <cell r="P11">
            <v>9</v>
          </cell>
          <cell r="Q11" t="e">
            <v>#N/A</v>
          </cell>
          <cell r="R11">
            <v>9</v>
          </cell>
          <cell r="S11" t="e">
            <v>#N/A</v>
          </cell>
          <cell r="T11">
            <v>9</v>
          </cell>
          <cell r="U11" t="e">
            <v>#N/A</v>
          </cell>
        </row>
        <row r="12">
          <cell r="B12">
            <v>10</v>
          </cell>
          <cell r="D12">
            <v>10</v>
          </cell>
          <cell r="E12">
            <v>58193</v>
          </cell>
          <cell r="F12">
            <v>10</v>
          </cell>
          <cell r="G12" t="str">
            <v>Marc Graupner</v>
          </cell>
          <cell r="P12">
            <v>10</v>
          </cell>
          <cell r="Q12" t="e">
            <v>#N/A</v>
          </cell>
          <cell r="R12">
            <v>10</v>
          </cell>
          <cell r="S12" t="e">
            <v>#N/A</v>
          </cell>
          <cell r="T12">
            <v>10</v>
          </cell>
          <cell r="U12" t="e">
            <v>#N/A</v>
          </cell>
        </row>
        <row r="13">
          <cell r="B13">
            <v>11</v>
          </cell>
          <cell r="D13">
            <v>11</v>
          </cell>
          <cell r="E13">
            <v>119922</v>
          </cell>
          <cell r="F13">
            <v>11</v>
          </cell>
          <cell r="G13" t="str">
            <v>Sven Cipra</v>
          </cell>
          <cell r="P13">
            <v>11</v>
          </cell>
          <cell r="Q13" t="e">
            <v>#N/A</v>
          </cell>
          <cell r="R13">
            <v>11</v>
          </cell>
          <cell r="S13" t="e">
            <v>#N/A</v>
          </cell>
          <cell r="T13">
            <v>11</v>
          </cell>
          <cell r="U13" t="e">
            <v>#N/A</v>
          </cell>
        </row>
        <row r="14">
          <cell r="B14">
            <v>12</v>
          </cell>
          <cell r="D14">
            <v>12</v>
          </cell>
          <cell r="F14">
            <v>12</v>
          </cell>
          <cell r="P14">
            <v>12</v>
          </cell>
          <cell r="Q14" t="e">
            <v>#N/A</v>
          </cell>
          <cell r="R14">
            <v>12</v>
          </cell>
          <cell r="S14" t="e">
            <v>#N/A</v>
          </cell>
          <cell r="T14">
            <v>12</v>
          </cell>
          <cell r="U14" t="e">
            <v>#N/A</v>
          </cell>
        </row>
        <row r="15">
          <cell r="B15">
            <v>13</v>
          </cell>
          <cell r="D15">
            <v>13</v>
          </cell>
          <cell r="F15">
            <v>13</v>
          </cell>
          <cell r="P15">
            <v>13</v>
          </cell>
          <cell r="Q15" t="e">
            <v>#N/A</v>
          </cell>
          <cell r="R15">
            <v>13</v>
          </cell>
          <cell r="S15" t="e">
            <v>#N/A</v>
          </cell>
          <cell r="T15">
            <v>13</v>
          </cell>
          <cell r="U15" t="e">
            <v>#N/A</v>
          </cell>
        </row>
        <row r="16">
          <cell r="B16">
            <v>14</v>
          </cell>
          <cell r="D16">
            <v>14</v>
          </cell>
          <cell r="F16">
            <v>14</v>
          </cell>
          <cell r="P16">
            <v>14</v>
          </cell>
          <cell r="Q16" t="e">
            <v>#N/A</v>
          </cell>
          <cell r="R16">
            <v>14</v>
          </cell>
          <cell r="S16" t="e">
            <v>#N/A</v>
          </cell>
          <cell r="T16">
            <v>14</v>
          </cell>
          <cell r="U16" t="e">
            <v>#N/A</v>
          </cell>
        </row>
        <row r="17">
          <cell r="B17">
            <v>15</v>
          </cell>
          <cell r="D17">
            <v>15</v>
          </cell>
          <cell r="F17">
            <v>15</v>
          </cell>
          <cell r="P17">
            <v>15</v>
          </cell>
          <cell r="Q17" t="e">
            <v>#N/A</v>
          </cell>
          <cell r="R17">
            <v>15</v>
          </cell>
          <cell r="S17" t="e">
            <v>#N/A</v>
          </cell>
          <cell r="T17">
            <v>15</v>
          </cell>
          <cell r="U17" t="e">
            <v>#N/A</v>
          </cell>
        </row>
        <row r="18">
          <cell r="B18">
            <v>16</v>
          </cell>
          <cell r="D18">
            <v>16</v>
          </cell>
          <cell r="F18">
            <v>16</v>
          </cell>
          <cell r="P18">
            <v>16</v>
          </cell>
          <cell r="Q18" t="e">
            <v>#N/A</v>
          </cell>
          <cell r="R18">
            <v>16</v>
          </cell>
          <cell r="S18" t="e">
            <v>#N/A</v>
          </cell>
          <cell r="T18">
            <v>16</v>
          </cell>
          <cell r="U18" t="e">
            <v>#N/A</v>
          </cell>
        </row>
        <row r="19">
          <cell r="B19">
            <v>17</v>
          </cell>
          <cell r="D19">
            <v>17</v>
          </cell>
          <cell r="F19">
            <v>17</v>
          </cell>
          <cell r="P19">
            <v>17</v>
          </cell>
          <cell r="Q19" t="e">
            <v>#N/A</v>
          </cell>
          <cell r="R19">
            <v>17</v>
          </cell>
          <cell r="S19" t="e">
            <v>#N/A</v>
          </cell>
          <cell r="T19">
            <v>17</v>
          </cell>
          <cell r="U19" t="e">
            <v>#N/A</v>
          </cell>
        </row>
        <row r="20">
          <cell r="B20">
            <v>18</v>
          </cell>
          <cell r="D20">
            <v>18</v>
          </cell>
          <cell r="F20">
            <v>18</v>
          </cell>
          <cell r="P20">
            <v>18</v>
          </cell>
          <cell r="Q20" t="e">
            <v>#N/A</v>
          </cell>
          <cell r="R20">
            <v>18</v>
          </cell>
          <cell r="S20" t="e">
            <v>#N/A</v>
          </cell>
          <cell r="T20">
            <v>18</v>
          </cell>
          <cell r="U20" t="e">
            <v>#N/A</v>
          </cell>
        </row>
        <row r="21">
          <cell r="B21">
            <v>19</v>
          </cell>
          <cell r="D21">
            <v>19</v>
          </cell>
          <cell r="F21">
            <v>19</v>
          </cell>
          <cell r="P21">
            <v>19</v>
          </cell>
          <cell r="Q21" t="e">
            <v>#N/A</v>
          </cell>
          <cell r="R21">
            <v>19</v>
          </cell>
          <cell r="S21" t="e">
            <v>#N/A</v>
          </cell>
          <cell r="T21">
            <v>19</v>
          </cell>
          <cell r="U21" t="e">
            <v>#N/A</v>
          </cell>
        </row>
        <row r="22">
          <cell r="B22">
            <v>20</v>
          </cell>
          <cell r="D22">
            <v>20</v>
          </cell>
          <cell r="F22">
            <v>20</v>
          </cell>
          <cell r="P22">
            <v>20</v>
          </cell>
          <cell r="Q22" t="e">
            <v>#N/A</v>
          </cell>
          <cell r="R22">
            <v>20</v>
          </cell>
          <cell r="S22" t="e">
            <v>#N/A</v>
          </cell>
          <cell r="T22">
            <v>20</v>
          </cell>
          <cell r="U22" t="e">
            <v>#N/A</v>
          </cell>
        </row>
        <row r="23">
          <cell r="B23">
            <v>21</v>
          </cell>
          <cell r="D23">
            <v>21</v>
          </cell>
          <cell r="F23">
            <v>21</v>
          </cell>
          <cell r="P23">
            <v>21</v>
          </cell>
          <cell r="Q23" t="str">
            <v/>
          </cell>
          <cell r="R23">
            <v>21</v>
          </cell>
          <cell r="S23" t="str">
            <v/>
          </cell>
          <cell r="T23">
            <v>21</v>
          </cell>
          <cell r="U23" t="str">
            <v/>
          </cell>
        </row>
        <row r="24">
          <cell r="B24">
            <v>1</v>
          </cell>
          <cell r="D24">
            <v>1</v>
          </cell>
          <cell r="F24">
            <v>1</v>
          </cell>
          <cell r="P24">
            <v>22</v>
          </cell>
          <cell r="R24">
            <v>22</v>
          </cell>
          <cell r="T24">
            <v>22</v>
          </cell>
        </row>
        <row r="25">
          <cell r="B25">
            <v>2</v>
          </cell>
          <cell r="D25">
            <v>2</v>
          </cell>
          <cell r="E25">
            <v>149914</v>
          </cell>
          <cell r="F25">
            <v>2</v>
          </cell>
          <cell r="G25" t="str">
            <v xml:space="preserve">Andreas Dietz </v>
          </cell>
          <cell r="P25">
            <v>23</v>
          </cell>
          <cell r="R25">
            <v>23</v>
          </cell>
          <cell r="T25">
            <v>23</v>
          </cell>
        </row>
        <row r="26">
          <cell r="B26">
            <v>3</v>
          </cell>
          <cell r="D26">
            <v>3</v>
          </cell>
          <cell r="E26">
            <v>51612</v>
          </cell>
          <cell r="F26">
            <v>3</v>
          </cell>
          <cell r="G26" t="str">
            <v>Holger Walter</v>
          </cell>
          <cell r="P26">
            <v>24</v>
          </cell>
          <cell r="R26">
            <v>24</v>
          </cell>
          <cell r="T26">
            <v>24</v>
          </cell>
        </row>
        <row r="27">
          <cell r="B27">
            <v>4</v>
          </cell>
          <cell r="D27">
            <v>4</v>
          </cell>
          <cell r="E27">
            <v>66876</v>
          </cell>
          <cell r="F27">
            <v>4</v>
          </cell>
          <cell r="G27" t="str">
            <v>Frank Gutschalk</v>
          </cell>
          <cell r="P27">
            <v>25</v>
          </cell>
          <cell r="R27">
            <v>25</v>
          </cell>
          <cell r="T27">
            <v>25</v>
          </cell>
        </row>
        <row r="28">
          <cell r="B28">
            <v>5</v>
          </cell>
          <cell r="D28">
            <v>5</v>
          </cell>
          <cell r="E28">
            <v>147279</v>
          </cell>
          <cell r="F28">
            <v>5</v>
          </cell>
          <cell r="G28" t="str">
            <v>Stefan Wernz</v>
          </cell>
          <cell r="P28">
            <v>26</v>
          </cell>
          <cell r="R28">
            <v>26</v>
          </cell>
          <cell r="T28">
            <v>26</v>
          </cell>
        </row>
        <row r="29">
          <cell r="B29">
            <v>6</v>
          </cell>
          <cell r="D29">
            <v>6</v>
          </cell>
          <cell r="E29">
            <v>149916</v>
          </cell>
          <cell r="F29">
            <v>6</v>
          </cell>
          <cell r="G29" t="str">
            <v>Nico Zschuppe</v>
          </cell>
          <cell r="P29">
            <v>27</v>
          </cell>
          <cell r="R29">
            <v>27</v>
          </cell>
          <cell r="T29">
            <v>27</v>
          </cell>
        </row>
        <row r="30">
          <cell r="B30">
            <v>7</v>
          </cell>
          <cell r="D30">
            <v>7</v>
          </cell>
          <cell r="E30">
            <v>66883</v>
          </cell>
          <cell r="F30">
            <v>7</v>
          </cell>
          <cell r="G30" t="str">
            <v>Thorsten Gutschalk</v>
          </cell>
          <cell r="P30">
            <v>28</v>
          </cell>
          <cell r="R30">
            <v>28</v>
          </cell>
          <cell r="T30">
            <v>28</v>
          </cell>
        </row>
        <row r="31">
          <cell r="B31">
            <v>8</v>
          </cell>
          <cell r="D31">
            <v>8</v>
          </cell>
          <cell r="E31">
            <v>66884</v>
          </cell>
          <cell r="F31">
            <v>8</v>
          </cell>
          <cell r="G31" t="str">
            <v>Michael Straub</v>
          </cell>
          <cell r="P31">
            <v>29</v>
          </cell>
          <cell r="R31">
            <v>29</v>
          </cell>
          <cell r="T31">
            <v>29</v>
          </cell>
        </row>
        <row r="32">
          <cell r="B32">
            <v>9</v>
          </cell>
          <cell r="D32">
            <v>9</v>
          </cell>
          <cell r="E32">
            <v>67292</v>
          </cell>
          <cell r="F32">
            <v>9</v>
          </cell>
          <cell r="G32" t="str">
            <v>Jochen Steinhauer</v>
          </cell>
          <cell r="P32">
            <v>30</v>
          </cell>
          <cell r="R32">
            <v>30</v>
          </cell>
          <cell r="T32">
            <v>30</v>
          </cell>
        </row>
        <row r="33">
          <cell r="B33">
            <v>10</v>
          </cell>
          <cell r="D33">
            <v>10</v>
          </cell>
          <cell r="F33">
            <v>10</v>
          </cell>
          <cell r="G33" t="str">
            <v>Lars Ebert</v>
          </cell>
          <cell r="P33">
            <v>31</v>
          </cell>
          <cell r="R33">
            <v>31</v>
          </cell>
          <cell r="T33">
            <v>31</v>
          </cell>
        </row>
        <row r="34">
          <cell r="B34">
            <v>11</v>
          </cell>
          <cell r="D34">
            <v>11</v>
          </cell>
          <cell r="E34">
            <v>67291</v>
          </cell>
          <cell r="F34">
            <v>11</v>
          </cell>
          <cell r="G34" t="str">
            <v>Jurek Osinski</v>
          </cell>
          <cell r="P34">
            <v>32</v>
          </cell>
          <cell r="R34">
            <v>32</v>
          </cell>
          <cell r="T34">
            <v>32</v>
          </cell>
        </row>
        <row r="35">
          <cell r="B35">
            <v>12</v>
          </cell>
          <cell r="D35">
            <v>12</v>
          </cell>
          <cell r="F35">
            <v>12</v>
          </cell>
          <cell r="P35">
            <v>33</v>
          </cell>
          <cell r="R35">
            <v>33</v>
          </cell>
          <cell r="T35">
            <v>33</v>
          </cell>
        </row>
        <row r="36">
          <cell r="B36">
            <v>13</v>
          </cell>
          <cell r="D36">
            <v>13</v>
          </cell>
          <cell r="F36">
            <v>13</v>
          </cell>
          <cell r="P36">
            <v>34</v>
          </cell>
          <cell r="R36">
            <v>34</v>
          </cell>
          <cell r="T36">
            <v>34</v>
          </cell>
        </row>
        <row r="37">
          <cell r="B37">
            <v>14</v>
          </cell>
          <cell r="D37">
            <v>14</v>
          </cell>
          <cell r="F37">
            <v>14</v>
          </cell>
          <cell r="P37">
            <v>35</v>
          </cell>
          <cell r="R37">
            <v>35</v>
          </cell>
          <cell r="T37">
            <v>35</v>
          </cell>
        </row>
        <row r="38">
          <cell r="B38">
            <v>15</v>
          </cell>
          <cell r="D38">
            <v>15</v>
          </cell>
          <cell r="F38">
            <v>15</v>
          </cell>
          <cell r="P38">
            <v>36</v>
          </cell>
          <cell r="R38">
            <v>36</v>
          </cell>
          <cell r="T38">
            <v>36</v>
          </cell>
        </row>
        <row r="39">
          <cell r="B39">
            <v>16</v>
          </cell>
          <cell r="D39">
            <v>16</v>
          </cell>
          <cell r="F39">
            <v>16</v>
          </cell>
          <cell r="P39">
            <v>37</v>
          </cell>
          <cell r="R39">
            <v>37</v>
          </cell>
          <cell r="T39">
            <v>37</v>
          </cell>
        </row>
        <row r="40">
          <cell r="B40">
            <v>17</v>
          </cell>
          <cell r="D40">
            <v>17</v>
          </cell>
          <cell r="F40">
            <v>17</v>
          </cell>
          <cell r="P40">
            <v>38</v>
          </cell>
          <cell r="R40">
            <v>38</v>
          </cell>
          <cell r="T40">
            <v>38</v>
          </cell>
        </row>
        <row r="41">
          <cell r="B41">
            <v>18</v>
          </cell>
          <cell r="D41">
            <v>18</v>
          </cell>
          <cell r="F41">
            <v>18</v>
          </cell>
          <cell r="P41">
            <v>39</v>
          </cell>
          <cell r="R41">
            <v>39</v>
          </cell>
          <cell r="T41">
            <v>39</v>
          </cell>
        </row>
        <row r="42">
          <cell r="B42">
            <v>19</v>
          </cell>
          <cell r="D42">
            <v>19</v>
          </cell>
          <cell r="F42">
            <v>19</v>
          </cell>
          <cell r="P42">
            <v>40</v>
          </cell>
          <cell r="R42">
            <v>40</v>
          </cell>
          <cell r="T42">
            <v>40</v>
          </cell>
        </row>
        <row r="43">
          <cell r="B43">
            <v>20</v>
          </cell>
          <cell r="D43">
            <v>20</v>
          </cell>
          <cell r="F43">
            <v>20</v>
          </cell>
          <cell r="P43">
            <v>41</v>
          </cell>
          <cell r="R43">
            <v>41</v>
          </cell>
          <cell r="T43">
            <v>41</v>
          </cell>
        </row>
        <row r="44">
          <cell r="B44">
            <v>21</v>
          </cell>
          <cell r="D44">
            <v>21</v>
          </cell>
          <cell r="F44">
            <v>21</v>
          </cell>
        </row>
        <row r="45">
          <cell r="B45">
            <v>1</v>
          </cell>
          <cell r="D45">
            <v>1</v>
          </cell>
          <cell r="F45">
            <v>1</v>
          </cell>
        </row>
        <row r="46">
          <cell r="B46">
            <v>2</v>
          </cell>
          <cell r="D46">
            <v>2</v>
          </cell>
          <cell r="E46">
            <v>107214</v>
          </cell>
          <cell r="F46">
            <v>2</v>
          </cell>
          <cell r="G46" t="str">
            <v>Taras Elsinger</v>
          </cell>
        </row>
        <row r="47">
          <cell r="B47">
            <v>3</v>
          </cell>
          <cell r="D47">
            <v>3</v>
          </cell>
          <cell r="E47">
            <v>820060</v>
          </cell>
          <cell r="F47">
            <v>3</v>
          </cell>
          <cell r="G47" t="str">
            <v>Julian Weiß</v>
          </cell>
        </row>
        <row r="48">
          <cell r="B48">
            <v>4</v>
          </cell>
          <cell r="D48">
            <v>4</v>
          </cell>
          <cell r="E48">
            <v>71412</v>
          </cell>
          <cell r="F48">
            <v>4</v>
          </cell>
          <cell r="G48" t="str">
            <v>Oskar Huth</v>
          </cell>
        </row>
        <row r="49">
          <cell r="B49">
            <v>5</v>
          </cell>
          <cell r="D49">
            <v>5</v>
          </cell>
          <cell r="E49">
            <v>107562</v>
          </cell>
          <cell r="F49">
            <v>5</v>
          </cell>
          <cell r="G49" t="str">
            <v>Michael Gesierich</v>
          </cell>
        </row>
        <row r="50">
          <cell r="B50">
            <v>6</v>
          </cell>
          <cell r="D50">
            <v>6</v>
          </cell>
          <cell r="E50">
            <v>111114</v>
          </cell>
          <cell r="F50">
            <v>6</v>
          </cell>
          <cell r="G50" t="str">
            <v>Christoph Kaiser</v>
          </cell>
        </row>
        <row r="51">
          <cell r="B51">
            <v>7</v>
          </cell>
          <cell r="D51">
            <v>7</v>
          </cell>
          <cell r="E51">
            <v>119243</v>
          </cell>
          <cell r="F51">
            <v>7</v>
          </cell>
          <cell r="G51" t="str">
            <v>Nils Deichner</v>
          </cell>
        </row>
        <row r="52">
          <cell r="B52">
            <v>8</v>
          </cell>
          <cell r="D52">
            <v>8</v>
          </cell>
          <cell r="E52">
            <v>107561</v>
          </cell>
          <cell r="F52">
            <v>8</v>
          </cell>
          <cell r="G52" t="str">
            <v>Jonas Urban</v>
          </cell>
        </row>
        <row r="53">
          <cell r="B53">
            <v>9</v>
          </cell>
          <cell r="D53">
            <v>9</v>
          </cell>
          <cell r="E53">
            <v>107213</v>
          </cell>
          <cell r="F53">
            <v>9</v>
          </cell>
          <cell r="G53" t="str">
            <v>Kristijan Stojanovic</v>
          </cell>
        </row>
        <row r="54">
          <cell r="B54">
            <v>10</v>
          </cell>
          <cell r="D54">
            <v>10</v>
          </cell>
          <cell r="F54">
            <v>10</v>
          </cell>
        </row>
        <row r="55">
          <cell r="B55">
            <v>11</v>
          </cell>
          <cell r="D55">
            <v>11</v>
          </cell>
          <cell r="F55">
            <v>11</v>
          </cell>
        </row>
        <row r="56">
          <cell r="B56">
            <v>12</v>
          </cell>
          <cell r="D56">
            <v>12</v>
          </cell>
          <cell r="F56">
            <v>12</v>
          </cell>
        </row>
        <row r="57">
          <cell r="B57">
            <v>13</v>
          </cell>
          <cell r="D57">
            <v>13</v>
          </cell>
          <cell r="F57">
            <v>13</v>
          </cell>
        </row>
        <row r="58">
          <cell r="B58">
            <v>14</v>
          </cell>
          <cell r="D58">
            <v>14</v>
          </cell>
          <cell r="F58">
            <v>14</v>
          </cell>
        </row>
        <row r="59">
          <cell r="B59">
            <v>15</v>
          </cell>
          <cell r="D59">
            <v>15</v>
          </cell>
          <cell r="F59">
            <v>15</v>
          </cell>
        </row>
        <row r="60">
          <cell r="B60">
            <v>16</v>
          </cell>
          <cell r="D60">
            <v>16</v>
          </cell>
          <cell r="F60">
            <v>16</v>
          </cell>
        </row>
        <row r="61">
          <cell r="B61">
            <v>17</v>
          </cell>
          <cell r="D61">
            <v>17</v>
          </cell>
          <cell r="F61">
            <v>17</v>
          </cell>
        </row>
        <row r="62">
          <cell r="B62">
            <v>18</v>
          </cell>
          <cell r="D62">
            <v>18</v>
          </cell>
          <cell r="F62">
            <v>18</v>
          </cell>
        </row>
        <row r="63">
          <cell r="B63">
            <v>19</v>
          </cell>
          <cell r="D63">
            <v>19</v>
          </cell>
          <cell r="F63">
            <v>19</v>
          </cell>
        </row>
        <row r="64">
          <cell r="B64">
            <v>20</v>
          </cell>
          <cell r="D64">
            <v>20</v>
          </cell>
          <cell r="F64">
            <v>20</v>
          </cell>
        </row>
        <row r="65">
          <cell r="B65">
            <v>21</v>
          </cell>
          <cell r="D65">
            <v>21</v>
          </cell>
          <cell r="F65">
            <v>21</v>
          </cell>
        </row>
        <row r="66">
          <cell r="B66">
            <v>1</v>
          </cell>
          <cell r="D66">
            <v>1</v>
          </cell>
          <cell r="F66">
            <v>1</v>
          </cell>
        </row>
        <row r="67">
          <cell r="B67">
            <v>2</v>
          </cell>
          <cell r="D67">
            <v>2</v>
          </cell>
          <cell r="E67">
            <v>146020</v>
          </cell>
          <cell r="F67">
            <v>2</v>
          </cell>
          <cell r="G67" t="str">
            <v>Stevan Vujakovic</v>
          </cell>
        </row>
        <row r="68">
          <cell r="B68">
            <v>3</v>
          </cell>
          <cell r="D68">
            <v>3</v>
          </cell>
          <cell r="E68">
            <v>147270</v>
          </cell>
          <cell r="F68">
            <v>3</v>
          </cell>
          <cell r="G68" t="str">
            <v>Christian Kunkel</v>
          </cell>
        </row>
        <row r="69">
          <cell r="B69">
            <v>4</v>
          </cell>
          <cell r="D69">
            <v>4</v>
          </cell>
          <cell r="E69">
            <v>88714</v>
          </cell>
          <cell r="F69">
            <v>4</v>
          </cell>
          <cell r="G69" t="str">
            <v>Dennis Heinen</v>
          </cell>
        </row>
        <row r="70">
          <cell r="B70">
            <v>5</v>
          </cell>
          <cell r="D70">
            <v>5</v>
          </cell>
          <cell r="E70">
            <v>140085</v>
          </cell>
          <cell r="F70">
            <v>5</v>
          </cell>
          <cell r="G70" t="str">
            <v>Kevin Protzmann</v>
          </cell>
        </row>
        <row r="71">
          <cell r="B71">
            <v>6</v>
          </cell>
          <cell r="D71">
            <v>6</v>
          </cell>
          <cell r="E71">
            <v>135963</v>
          </cell>
          <cell r="F71">
            <v>6</v>
          </cell>
          <cell r="G71" t="str">
            <v>Florian Schulz</v>
          </cell>
        </row>
        <row r="72">
          <cell r="B72">
            <v>7</v>
          </cell>
          <cell r="D72">
            <v>7</v>
          </cell>
          <cell r="E72">
            <v>147272</v>
          </cell>
          <cell r="F72">
            <v>7</v>
          </cell>
          <cell r="G72" t="str">
            <v>Nedelko Vujakovic</v>
          </cell>
        </row>
        <row r="73">
          <cell r="B73">
            <v>8</v>
          </cell>
          <cell r="D73">
            <v>8</v>
          </cell>
          <cell r="E73">
            <v>39907</v>
          </cell>
          <cell r="F73">
            <v>8</v>
          </cell>
          <cell r="G73" t="str">
            <v>Florian Kraus</v>
          </cell>
        </row>
        <row r="74">
          <cell r="B74">
            <v>9</v>
          </cell>
          <cell r="D74">
            <v>9</v>
          </cell>
          <cell r="E74">
            <v>107086</v>
          </cell>
          <cell r="F74">
            <v>9</v>
          </cell>
          <cell r="G74" t="str">
            <v>Alexander Schumann</v>
          </cell>
        </row>
        <row r="75">
          <cell r="B75">
            <v>10</v>
          </cell>
          <cell r="D75">
            <v>10</v>
          </cell>
          <cell r="E75">
            <v>146019</v>
          </cell>
          <cell r="F75">
            <v>10</v>
          </cell>
          <cell r="G75" t="str">
            <v>Nico Günther</v>
          </cell>
        </row>
        <row r="76">
          <cell r="B76">
            <v>11</v>
          </cell>
          <cell r="D76">
            <v>11</v>
          </cell>
          <cell r="E76">
            <v>135827</v>
          </cell>
          <cell r="F76">
            <v>11</v>
          </cell>
          <cell r="G76" t="str">
            <v>Thomas Betz</v>
          </cell>
        </row>
        <row r="77">
          <cell r="B77">
            <v>12</v>
          </cell>
          <cell r="D77">
            <v>12</v>
          </cell>
          <cell r="F77">
            <v>12</v>
          </cell>
        </row>
        <row r="78">
          <cell r="B78">
            <v>13</v>
          </cell>
          <cell r="D78">
            <v>13</v>
          </cell>
          <cell r="F78">
            <v>13</v>
          </cell>
        </row>
        <row r="79">
          <cell r="B79">
            <v>14</v>
          </cell>
          <cell r="D79">
            <v>14</v>
          </cell>
          <cell r="F79">
            <v>14</v>
          </cell>
        </row>
        <row r="80">
          <cell r="B80">
            <v>15</v>
          </cell>
          <cell r="D80">
            <v>15</v>
          </cell>
          <cell r="F80">
            <v>15</v>
          </cell>
        </row>
        <row r="81">
          <cell r="B81">
            <v>16</v>
          </cell>
          <cell r="D81">
            <v>16</v>
          </cell>
          <cell r="F81">
            <v>16</v>
          </cell>
        </row>
        <row r="82">
          <cell r="B82">
            <v>17</v>
          </cell>
          <cell r="D82">
            <v>17</v>
          </cell>
          <cell r="F82">
            <v>17</v>
          </cell>
        </row>
        <row r="83">
          <cell r="B83">
            <v>18</v>
          </cell>
          <cell r="D83">
            <v>18</v>
          </cell>
          <cell r="F83">
            <v>18</v>
          </cell>
        </row>
        <row r="84">
          <cell r="B84">
            <v>19</v>
          </cell>
          <cell r="D84">
            <v>19</v>
          </cell>
          <cell r="F84">
            <v>19</v>
          </cell>
        </row>
        <row r="85">
          <cell r="B85">
            <v>20</v>
          </cell>
          <cell r="D85">
            <v>20</v>
          </cell>
          <cell r="F85">
            <v>20</v>
          </cell>
        </row>
        <row r="86">
          <cell r="B86">
            <v>21</v>
          </cell>
          <cell r="D86">
            <v>21</v>
          </cell>
          <cell r="F86">
            <v>21</v>
          </cell>
        </row>
        <row r="87">
          <cell r="B87">
            <v>1</v>
          </cell>
          <cell r="D87">
            <v>1</v>
          </cell>
          <cell r="F87">
            <v>1</v>
          </cell>
        </row>
        <row r="88">
          <cell r="B88">
            <v>2</v>
          </cell>
          <cell r="D88">
            <v>2</v>
          </cell>
          <cell r="E88">
            <v>120769</v>
          </cell>
          <cell r="F88">
            <v>2</v>
          </cell>
          <cell r="G88" t="str">
            <v>Olaf Pfaller</v>
          </cell>
        </row>
        <row r="89">
          <cell r="B89">
            <v>3</v>
          </cell>
          <cell r="D89">
            <v>3</v>
          </cell>
          <cell r="E89">
            <v>120834</v>
          </cell>
          <cell r="F89">
            <v>3</v>
          </cell>
          <cell r="G89" t="str">
            <v>Bastian Hopp</v>
          </cell>
        </row>
        <row r="90">
          <cell r="B90">
            <v>4</v>
          </cell>
          <cell r="D90">
            <v>4</v>
          </cell>
          <cell r="E90">
            <v>120763</v>
          </cell>
          <cell r="F90">
            <v>4</v>
          </cell>
          <cell r="G90" t="str">
            <v>Holger Jahn</v>
          </cell>
        </row>
        <row r="91">
          <cell r="B91">
            <v>5</v>
          </cell>
          <cell r="D91">
            <v>5</v>
          </cell>
          <cell r="E91">
            <v>107623</v>
          </cell>
          <cell r="F91">
            <v>5</v>
          </cell>
          <cell r="G91" t="str">
            <v>Patrick Löhr</v>
          </cell>
        </row>
        <row r="92">
          <cell r="B92">
            <v>6</v>
          </cell>
          <cell r="D92">
            <v>6</v>
          </cell>
          <cell r="E92">
            <v>79060</v>
          </cell>
          <cell r="F92">
            <v>6</v>
          </cell>
          <cell r="G92" t="str">
            <v>Silvan Meinunger</v>
          </cell>
        </row>
        <row r="93">
          <cell r="B93">
            <v>7</v>
          </cell>
          <cell r="D93">
            <v>7</v>
          </cell>
          <cell r="E93">
            <v>23647</v>
          </cell>
          <cell r="F93">
            <v>7</v>
          </cell>
          <cell r="G93" t="str">
            <v>Marco Endres</v>
          </cell>
        </row>
        <row r="94">
          <cell r="B94">
            <v>8</v>
          </cell>
          <cell r="D94">
            <v>8</v>
          </cell>
          <cell r="E94">
            <v>111777</v>
          </cell>
          <cell r="F94">
            <v>8</v>
          </cell>
          <cell r="G94" t="str">
            <v>Marcus Werner</v>
          </cell>
        </row>
        <row r="95">
          <cell r="B95">
            <v>9</v>
          </cell>
          <cell r="D95">
            <v>9</v>
          </cell>
          <cell r="E95">
            <v>120752</v>
          </cell>
          <cell r="F95">
            <v>9</v>
          </cell>
          <cell r="G95" t="str">
            <v>Oliver Faber</v>
          </cell>
        </row>
        <row r="96">
          <cell r="B96">
            <v>10</v>
          </cell>
          <cell r="D96">
            <v>10</v>
          </cell>
          <cell r="F96">
            <v>10</v>
          </cell>
        </row>
        <row r="97">
          <cell r="B97">
            <v>11</v>
          </cell>
          <cell r="D97">
            <v>11</v>
          </cell>
          <cell r="F97">
            <v>11</v>
          </cell>
        </row>
        <row r="98">
          <cell r="B98">
            <v>12</v>
          </cell>
          <cell r="D98">
            <v>12</v>
          </cell>
          <cell r="F98">
            <v>12</v>
          </cell>
        </row>
        <row r="99">
          <cell r="B99">
            <v>13</v>
          </cell>
          <cell r="D99">
            <v>13</v>
          </cell>
          <cell r="F99">
            <v>13</v>
          </cell>
        </row>
        <row r="100">
          <cell r="B100">
            <v>14</v>
          </cell>
          <cell r="D100">
            <v>14</v>
          </cell>
          <cell r="F100">
            <v>14</v>
          </cell>
        </row>
        <row r="101">
          <cell r="B101">
            <v>15</v>
          </cell>
          <cell r="D101">
            <v>15</v>
          </cell>
          <cell r="F101">
            <v>15</v>
          </cell>
        </row>
        <row r="102">
          <cell r="B102">
            <v>16</v>
          </cell>
          <cell r="D102">
            <v>16</v>
          </cell>
          <cell r="F102">
            <v>16</v>
          </cell>
        </row>
        <row r="103">
          <cell r="B103">
            <v>17</v>
          </cell>
          <cell r="D103">
            <v>17</v>
          </cell>
          <cell r="F103">
            <v>17</v>
          </cell>
        </row>
        <row r="104">
          <cell r="B104">
            <v>18</v>
          </cell>
          <cell r="D104">
            <v>18</v>
          </cell>
          <cell r="F104">
            <v>18</v>
          </cell>
        </row>
        <row r="105">
          <cell r="B105">
            <v>19</v>
          </cell>
          <cell r="D105">
            <v>19</v>
          </cell>
          <cell r="F105">
            <v>19</v>
          </cell>
        </row>
        <row r="106">
          <cell r="B106">
            <v>20</v>
          </cell>
          <cell r="D106">
            <v>20</v>
          </cell>
          <cell r="F106">
            <v>20</v>
          </cell>
        </row>
        <row r="107">
          <cell r="B107">
            <v>21</v>
          </cell>
          <cell r="D107">
            <v>21</v>
          </cell>
          <cell r="F107">
            <v>21</v>
          </cell>
        </row>
        <row r="108">
          <cell r="B108">
            <v>1</v>
          </cell>
          <cell r="D108">
            <v>1</v>
          </cell>
          <cell r="F108">
            <v>1</v>
          </cell>
        </row>
        <row r="109">
          <cell r="B109">
            <v>2</v>
          </cell>
          <cell r="D109">
            <v>2</v>
          </cell>
          <cell r="E109">
            <v>3949</v>
          </cell>
          <cell r="F109">
            <v>2</v>
          </cell>
          <cell r="G109" t="str">
            <v>Daniel Dietz</v>
          </cell>
        </row>
        <row r="110">
          <cell r="B110">
            <v>3</v>
          </cell>
          <cell r="D110">
            <v>3</v>
          </cell>
          <cell r="E110">
            <v>73513</v>
          </cell>
          <cell r="F110">
            <v>3</v>
          </cell>
          <cell r="G110" t="str">
            <v>Stefan Kebsch</v>
          </cell>
        </row>
        <row r="111">
          <cell r="B111">
            <v>4</v>
          </cell>
          <cell r="D111">
            <v>4</v>
          </cell>
          <cell r="E111">
            <v>124103</v>
          </cell>
          <cell r="F111">
            <v>4</v>
          </cell>
          <cell r="G111" t="str">
            <v>Florian Rietze</v>
          </cell>
        </row>
        <row r="112">
          <cell r="B112">
            <v>5</v>
          </cell>
          <cell r="D112">
            <v>5</v>
          </cell>
          <cell r="E112">
            <v>4287</v>
          </cell>
          <cell r="F112">
            <v>5</v>
          </cell>
          <cell r="G112" t="str">
            <v xml:space="preserve">Sven  Kröber </v>
          </cell>
        </row>
        <row r="113">
          <cell r="B113">
            <v>6</v>
          </cell>
          <cell r="D113">
            <v>6</v>
          </cell>
          <cell r="E113">
            <v>73094</v>
          </cell>
          <cell r="F113">
            <v>6</v>
          </cell>
          <cell r="G113" t="str">
            <v>Tobias Cyliax</v>
          </cell>
        </row>
        <row r="114">
          <cell r="B114">
            <v>7</v>
          </cell>
          <cell r="D114">
            <v>7</v>
          </cell>
          <cell r="E114">
            <v>77811</v>
          </cell>
          <cell r="F114">
            <v>7</v>
          </cell>
          <cell r="G114" t="str">
            <v>Sven Borowski</v>
          </cell>
        </row>
        <row r="115">
          <cell r="B115">
            <v>8</v>
          </cell>
          <cell r="D115">
            <v>8</v>
          </cell>
          <cell r="F115">
            <v>8</v>
          </cell>
        </row>
        <row r="116">
          <cell r="B116">
            <v>9</v>
          </cell>
          <cell r="D116">
            <v>9</v>
          </cell>
          <cell r="F116">
            <v>9</v>
          </cell>
        </row>
        <row r="117">
          <cell r="B117">
            <v>10</v>
          </cell>
          <cell r="D117">
            <v>10</v>
          </cell>
          <cell r="F117">
            <v>10</v>
          </cell>
        </row>
        <row r="118">
          <cell r="B118">
            <v>11</v>
          </cell>
          <cell r="D118">
            <v>11</v>
          </cell>
          <cell r="F118">
            <v>11</v>
          </cell>
        </row>
        <row r="119">
          <cell r="B119">
            <v>12</v>
          </cell>
          <cell r="D119">
            <v>12</v>
          </cell>
          <cell r="F119">
            <v>12</v>
          </cell>
        </row>
        <row r="120">
          <cell r="B120">
            <v>13</v>
          </cell>
          <cell r="D120">
            <v>13</v>
          </cell>
          <cell r="F120">
            <v>13</v>
          </cell>
        </row>
        <row r="121">
          <cell r="B121">
            <v>14</v>
          </cell>
          <cell r="D121">
            <v>14</v>
          </cell>
          <cell r="F121">
            <v>14</v>
          </cell>
        </row>
        <row r="122">
          <cell r="B122">
            <v>15</v>
          </cell>
          <cell r="D122">
            <v>15</v>
          </cell>
          <cell r="F122">
            <v>15</v>
          </cell>
        </row>
        <row r="123">
          <cell r="B123">
            <v>16</v>
          </cell>
          <cell r="D123">
            <v>16</v>
          </cell>
          <cell r="F123">
            <v>16</v>
          </cell>
        </row>
        <row r="124">
          <cell r="B124">
            <v>17</v>
          </cell>
          <cell r="D124">
            <v>17</v>
          </cell>
          <cell r="F124">
            <v>17</v>
          </cell>
        </row>
        <row r="125">
          <cell r="B125">
            <v>18</v>
          </cell>
          <cell r="D125">
            <v>18</v>
          </cell>
          <cell r="F125">
            <v>18</v>
          </cell>
        </row>
        <row r="126">
          <cell r="B126">
            <v>19</v>
          </cell>
          <cell r="D126">
            <v>19</v>
          </cell>
          <cell r="F126">
            <v>19</v>
          </cell>
        </row>
        <row r="127">
          <cell r="B127">
            <v>20</v>
          </cell>
          <cell r="D127">
            <v>20</v>
          </cell>
          <cell r="F127">
            <v>20</v>
          </cell>
        </row>
        <row r="128">
          <cell r="B128">
            <v>21</v>
          </cell>
          <cell r="D128">
            <v>21</v>
          </cell>
          <cell r="F128">
            <v>21</v>
          </cell>
        </row>
        <row r="129">
          <cell r="B129">
            <v>1</v>
          </cell>
          <cell r="D129">
            <v>1</v>
          </cell>
          <cell r="F129">
            <v>1</v>
          </cell>
        </row>
        <row r="130">
          <cell r="B130">
            <v>2</v>
          </cell>
          <cell r="D130">
            <v>2</v>
          </cell>
          <cell r="E130">
            <v>107246</v>
          </cell>
          <cell r="F130">
            <v>2</v>
          </cell>
          <cell r="G130" t="str">
            <v>Bastian Baumer</v>
          </cell>
        </row>
        <row r="131">
          <cell r="B131">
            <v>3</v>
          </cell>
          <cell r="D131">
            <v>3</v>
          </cell>
          <cell r="E131">
            <v>16270</v>
          </cell>
          <cell r="F131">
            <v>3</v>
          </cell>
          <cell r="G131" t="str">
            <v>Marcus Gevatter</v>
          </cell>
        </row>
        <row r="132">
          <cell r="B132">
            <v>4</v>
          </cell>
          <cell r="D132">
            <v>4</v>
          </cell>
          <cell r="E132">
            <v>113989</v>
          </cell>
          <cell r="F132">
            <v>4</v>
          </cell>
          <cell r="G132" t="str">
            <v>Alexander Held</v>
          </cell>
        </row>
        <row r="133">
          <cell r="B133">
            <v>5</v>
          </cell>
          <cell r="D133">
            <v>5</v>
          </cell>
          <cell r="E133">
            <v>107563</v>
          </cell>
          <cell r="F133">
            <v>5</v>
          </cell>
          <cell r="G133" t="str">
            <v>Thomas Immer</v>
          </cell>
        </row>
        <row r="134">
          <cell r="B134">
            <v>6</v>
          </cell>
          <cell r="D134">
            <v>6</v>
          </cell>
          <cell r="E134">
            <v>107632</v>
          </cell>
          <cell r="F134">
            <v>6</v>
          </cell>
          <cell r="G134" t="str">
            <v>Manue Donhauser</v>
          </cell>
        </row>
        <row r="135">
          <cell r="B135">
            <v>7</v>
          </cell>
          <cell r="D135">
            <v>7</v>
          </cell>
          <cell r="E135">
            <v>812828</v>
          </cell>
          <cell r="F135">
            <v>7</v>
          </cell>
          <cell r="G135" t="str">
            <v>Robert Rösch</v>
          </cell>
        </row>
        <row r="136">
          <cell r="B136">
            <v>8</v>
          </cell>
          <cell r="D136">
            <v>8</v>
          </cell>
          <cell r="E136">
            <v>111231</v>
          </cell>
          <cell r="F136">
            <v>8</v>
          </cell>
          <cell r="G136" t="str">
            <v>Daniel Rösch</v>
          </cell>
        </row>
        <row r="137">
          <cell r="B137">
            <v>9</v>
          </cell>
          <cell r="D137">
            <v>9</v>
          </cell>
          <cell r="F137">
            <v>9</v>
          </cell>
        </row>
        <row r="138">
          <cell r="B138">
            <v>10</v>
          </cell>
          <cell r="D138">
            <v>10</v>
          </cell>
          <cell r="F138">
            <v>10</v>
          </cell>
        </row>
        <row r="139">
          <cell r="B139">
            <v>11</v>
          </cell>
          <cell r="D139">
            <v>11</v>
          </cell>
          <cell r="F139">
            <v>11</v>
          </cell>
        </row>
        <row r="140">
          <cell r="B140">
            <v>12</v>
          </cell>
          <cell r="D140">
            <v>12</v>
          </cell>
          <cell r="F140">
            <v>12</v>
          </cell>
        </row>
        <row r="141">
          <cell r="B141">
            <v>13</v>
          </cell>
          <cell r="D141">
            <v>13</v>
          </cell>
          <cell r="F141">
            <v>13</v>
          </cell>
        </row>
        <row r="142">
          <cell r="B142">
            <v>14</v>
          </cell>
          <cell r="D142">
            <v>14</v>
          </cell>
          <cell r="F142">
            <v>14</v>
          </cell>
        </row>
        <row r="143">
          <cell r="B143">
            <v>15</v>
          </cell>
          <cell r="D143">
            <v>15</v>
          </cell>
          <cell r="F143">
            <v>15</v>
          </cell>
        </row>
        <row r="144">
          <cell r="B144">
            <v>16</v>
          </cell>
          <cell r="D144">
            <v>16</v>
          </cell>
          <cell r="F144">
            <v>16</v>
          </cell>
        </row>
        <row r="145">
          <cell r="B145">
            <v>17</v>
          </cell>
          <cell r="D145">
            <v>17</v>
          </cell>
          <cell r="F145">
            <v>17</v>
          </cell>
        </row>
        <row r="146">
          <cell r="B146">
            <v>18</v>
          </cell>
          <cell r="D146">
            <v>18</v>
          </cell>
          <cell r="F146">
            <v>18</v>
          </cell>
        </row>
        <row r="147">
          <cell r="B147">
            <v>19</v>
          </cell>
          <cell r="D147">
            <v>19</v>
          </cell>
          <cell r="F147">
            <v>19</v>
          </cell>
        </row>
        <row r="148">
          <cell r="B148">
            <v>20</v>
          </cell>
          <cell r="D148">
            <v>20</v>
          </cell>
          <cell r="F148">
            <v>20</v>
          </cell>
        </row>
        <row r="149">
          <cell r="B149">
            <v>21</v>
          </cell>
          <cell r="D149">
            <v>21</v>
          </cell>
          <cell r="F149">
            <v>21</v>
          </cell>
        </row>
        <row r="150">
          <cell r="B150">
            <v>1</v>
          </cell>
          <cell r="D150">
            <v>1</v>
          </cell>
          <cell r="F150">
            <v>1</v>
          </cell>
        </row>
        <row r="151">
          <cell r="B151">
            <v>2</v>
          </cell>
          <cell r="D151">
            <v>2</v>
          </cell>
          <cell r="E151">
            <v>105459</v>
          </cell>
          <cell r="F151">
            <v>2</v>
          </cell>
          <cell r="G151" t="str">
            <v>Andrè Roos</v>
          </cell>
        </row>
        <row r="152">
          <cell r="B152">
            <v>3</v>
          </cell>
          <cell r="D152">
            <v>3</v>
          </cell>
          <cell r="E152">
            <v>42137</v>
          </cell>
          <cell r="F152">
            <v>3</v>
          </cell>
          <cell r="G152" t="str">
            <v>Florian Seiler</v>
          </cell>
        </row>
        <row r="153">
          <cell r="B153">
            <v>4</v>
          </cell>
          <cell r="D153">
            <v>4</v>
          </cell>
          <cell r="E153">
            <v>111108</v>
          </cell>
          <cell r="F153">
            <v>4</v>
          </cell>
          <cell r="G153" t="str">
            <v>Michael Seuß</v>
          </cell>
        </row>
        <row r="154">
          <cell r="B154">
            <v>5</v>
          </cell>
          <cell r="D154">
            <v>5</v>
          </cell>
          <cell r="E154">
            <v>105460</v>
          </cell>
          <cell r="F154">
            <v>5</v>
          </cell>
          <cell r="G154" t="str">
            <v>Sebastian Rüger</v>
          </cell>
        </row>
        <row r="155">
          <cell r="B155">
            <v>6</v>
          </cell>
          <cell r="D155">
            <v>6</v>
          </cell>
          <cell r="E155">
            <v>105440</v>
          </cell>
          <cell r="F155">
            <v>6</v>
          </cell>
          <cell r="G155" t="str">
            <v>Markus Habermeyer</v>
          </cell>
        </row>
        <row r="156">
          <cell r="B156">
            <v>7</v>
          </cell>
          <cell r="D156">
            <v>7</v>
          </cell>
          <cell r="E156">
            <v>123232</v>
          </cell>
          <cell r="F156">
            <v>7</v>
          </cell>
          <cell r="G156" t="str">
            <v>Reinhold Trautner</v>
          </cell>
        </row>
        <row r="157">
          <cell r="B157">
            <v>8</v>
          </cell>
          <cell r="D157">
            <v>8</v>
          </cell>
          <cell r="E157">
            <v>111107</v>
          </cell>
          <cell r="F157">
            <v>8</v>
          </cell>
          <cell r="G157" t="str">
            <v>Markus Löhnert</v>
          </cell>
        </row>
        <row r="158">
          <cell r="B158">
            <v>9</v>
          </cell>
          <cell r="D158">
            <v>9</v>
          </cell>
          <cell r="F158">
            <v>9</v>
          </cell>
        </row>
        <row r="159">
          <cell r="B159">
            <v>10</v>
          </cell>
          <cell r="D159">
            <v>10</v>
          </cell>
          <cell r="F159">
            <v>10</v>
          </cell>
        </row>
        <row r="160">
          <cell r="B160">
            <v>11</v>
          </cell>
          <cell r="D160">
            <v>11</v>
          </cell>
          <cell r="F160">
            <v>11</v>
          </cell>
        </row>
        <row r="161">
          <cell r="B161">
            <v>12</v>
          </cell>
          <cell r="D161">
            <v>12</v>
          </cell>
          <cell r="F161">
            <v>12</v>
          </cell>
        </row>
        <row r="162">
          <cell r="B162">
            <v>13</v>
          </cell>
          <cell r="D162">
            <v>13</v>
          </cell>
          <cell r="F162">
            <v>13</v>
          </cell>
        </row>
        <row r="163">
          <cell r="B163">
            <v>14</v>
          </cell>
          <cell r="D163">
            <v>14</v>
          </cell>
          <cell r="F163">
            <v>14</v>
          </cell>
        </row>
        <row r="164">
          <cell r="B164">
            <v>15</v>
          </cell>
          <cell r="D164">
            <v>15</v>
          </cell>
          <cell r="F164">
            <v>15</v>
          </cell>
        </row>
        <row r="165">
          <cell r="B165">
            <v>16</v>
          </cell>
          <cell r="D165">
            <v>16</v>
          </cell>
          <cell r="F165">
            <v>16</v>
          </cell>
        </row>
        <row r="166">
          <cell r="B166">
            <v>17</v>
          </cell>
          <cell r="D166">
            <v>17</v>
          </cell>
          <cell r="F166">
            <v>17</v>
          </cell>
        </row>
        <row r="167">
          <cell r="B167">
            <v>18</v>
          </cell>
          <cell r="D167">
            <v>18</v>
          </cell>
          <cell r="F167">
            <v>18</v>
          </cell>
        </row>
        <row r="168">
          <cell r="B168">
            <v>19</v>
          </cell>
          <cell r="D168">
            <v>19</v>
          </cell>
          <cell r="F168">
            <v>19</v>
          </cell>
        </row>
        <row r="169">
          <cell r="B169">
            <v>20</v>
          </cell>
          <cell r="D169">
            <v>20</v>
          </cell>
          <cell r="F169">
            <v>20</v>
          </cell>
        </row>
        <row r="170">
          <cell r="B170">
            <v>21</v>
          </cell>
          <cell r="D170">
            <v>21</v>
          </cell>
          <cell r="F170">
            <v>21</v>
          </cell>
        </row>
        <row r="171">
          <cell r="B171">
            <v>1</v>
          </cell>
          <cell r="D171">
            <v>1</v>
          </cell>
          <cell r="F171">
            <v>1</v>
          </cell>
        </row>
        <row r="172">
          <cell r="B172">
            <v>2</v>
          </cell>
          <cell r="D172">
            <v>2</v>
          </cell>
          <cell r="E172">
            <v>80254</v>
          </cell>
          <cell r="F172">
            <v>2</v>
          </cell>
          <cell r="G172" t="str">
            <v>Rainer Perner</v>
          </cell>
        </row>
        <row r="173">
          <cell r="B173">
            <v>3</v>
          </cell>
          <cell r="D173">
            <v>3</v>
          </cell>
          <cell r="E173">
            <v>80260</v>
          </cell>
          <cell r="F173">
            <v>3</v>
          </cell>
          <cell r="G173" t="str">
            <v>Bastian Hört</v>
          </cell>
        </row>
        <row r="174">
          <cell r="B174">
            <v>4</v>
          </cell>
          <cell r="D174">
            <v>4</v>
          </cell>
          <cell r="E174">
            <v>80261</v>
          </cell>
          <cell r="F174">
            <v>4</v>
          </cell>
          <cell r="G174" t="str">
            <v>Wilfried Klaus</v>
          </cell>
        </row>
        <row r="175">
          <cell r="B175">
            <v>5</v>
          </cell>
          <cell r="D175">
            <v>5</v>
          </cell>
          <cell r="E175">
            <v>80257</v>
          </cell>
          <cell r="F175">
            <v>5</v>
          </cell>
          <cell r="G175" t="str">
            <v>Armin Kuhn</v>
          </cell>
        </row>
        <row r="176">
          <cell r="B176">
            <v>6</v>
          </cell>
          <cell r="D176">
            <v>6</v>
          </cell>
          <cell r="E176">
            <v>66450</v>
          </cell>
          <cell r="F176">
            <v>6</v>
          </cell>
          <cell r="G176" t="str">
            <v>Jügen Puff</v>
          </cell>
        </row>
        <row r="177">
          <cell r="B177">
            <v>7</v>
          </cell>
          <cell r="D177">
            <v>7</v>
          </cell>
          <cell r="E177">
            <v>47306</v>
          </cell>
          <cell r="F177">
            <v>7</v>
          </cell>
          <cell r="G177" t="str">
            <v>Jochen Schweizer</v>
          </cell>
        </row>
        <row r="178">
          <cell r="B178">
            <v>8</v>
          </cell>
          <cell r="D178">
            <v>8</v>
          </cell>
          <cell r="E178">
            <v>144382</v>
          </cell>
          <cell r="F178">
            <v>8</v>
          </cell>
          <cell r="G178" t="str">
            <v>Florian Beyer</v>
          </cell>
        </row>
        <row r="179">
          <cell r="B179">
            <v>9</v>
          </cell>
          <cell r="D179">
            <v>9</v>
          </cell>
          <cell r="E179">
            <v>33293</v>
          </cell>
          <cell r="F179">
            <v>9</v>
          </cell>
          <cell r="G179" t="str">
            <v>Kurt Freiermuth</v>
          </cell>
        </row>
        <row r="180">
          <cell r="B180">
            <v>10</v>
          </cell>
          <cell r="D180">
            <v>10</v>
          </cell>
          <cell r="E180">
            <v>80256</v>
          </cell>
          <cell r="F180">
            <v>10</v>
          </cell>
          <cell r="G180" t="str">
            <v>Johannes Hartner</v>
          </cell>
        </row>
        <row r="181">
          <cell r="B181">
            <v>11</v>
          </cell>
          <cell r="D181">
            <v>11</v>
          </cell>
          <cell r="E181">
            <v>84846</v>
          </cell>
          <cell r="F181">
            <v>11</v>
          </cell>
          <cell r="G181" t="str">
            <v>Markus Vetter</v>
          </cell>
        </row>
        <row r="182">
          <cell r="B182">
            <v>12</v>
          </cell>
          <cell r="D182">
            <v>12</v>
          </cell>
          <cell r="F182">
            <v>12</v>
          </cell>
        </row>
        <row r="183">
          <cell r="B183">
            <v>13</v>
          </cell>
          <cell r="D183">
            <v>13</v>
          </cell>
          <cell r="F183">
            <v>13</v>
          </cell>
        </row>
        <row r="184">
          <cell r="B184">
            <v>14</v>
          </cell>
          <cell r="D184">
            <v>14</v>
          </cell>
          <cell r="F184">
            <v>14</v>
          </cell>
        </row>
        <row r="185">
          <cell r="B185">
            <v>15</v>
          </cell>
          <cell r="D185">
            <v>15</v>
          </cell>
          <cell r="F185">
            <v>15</v>
          </cell>
        </row>
        <row r="186">
          <cell r="B186">
            <v>16</v>
          </cell>
          <cell r="D186">
            <v>16</v>
          </cell>
          <cell r="F186">
            <v>16</v>
          </cell>
        </row>
        <row r="187">
          <cell r="B187">
            <v>17</v>
          </cell>
          <cell r="D187">
            <v>17</v>
          </cell>
          <cell r="F187">
            <v>17</v>
          </cell>
        </row>
        <row r="188">
          <cell r="B188">
            <v>18</v>
          </cell>
          <cell r="D188">
            <v>18</v>
          </cell>
          <cell r="F188">
            <v>18</v>
          </cell>
        </row>
        <row r="189">
          <cell r="B189">
            <v>19</v>
          </cell>
          <cell r="D189">
            <v>19</v>
          </cell>
          <cell r="F189">
            <v>19</v>
          </cell>
        </row>
        <row r="190">
          <cell r="B190">
            <v>20</v>
          </cell>
          <cell r="D190">
            <v>20</v>
          </cell>
          <cell r="F190">
            <v>20</v>
          </cell>
        </row>
        <row r="191">
          <cell r="B191">
            <v>21</v>
          </cell>
          <cell r="D191">
            <v>21</v>
          </cell>
          <cell r="F191">
            <v>21</v>
          </cell>
        </row>
        <row r="192">
          <cell r="B192">
            <v>1</v>
          </cell>
          <cell r="D192">
            <v>1</v>
          </cell>
          <cell r="F192">
            <v>1</v>
          </cell>
        </row>
        <row r="193">
          <cell r="B193">
            <v>2</v>
          </cell>
          <cell r="D193">
            <v>2</v>
          </cell>
          <cell r="E193">
            <v>107626</v>
          </cell>
          <cell r="F193">
            <v>2</v>
          </cell>
          <cell r="G193" t="str">
            <v>Pascal Schneider</v>
          </cell>
        </row>
        <row r="194">
          <cell r="B194">
            <v>3</v>
          </cell>
          <cell r="D194">
            <v>3</v>
          </cell>
          <cell r="E194">
            <v>126849</v>
          </cell>
          <cell r="F194">
            <v>3</v>
          </cell>
          <cell r="G194" t="str">
            <v>Marco Schmitt</v>
          </cell>
        </row>
        <row r="195">
          <cell r="B195">
            <v>4</v>
          </cell>
          <cell r="D195">
            <v>4</v>
          </cell>
          <cell r="E195">
            <v>52943</v>
          </cell>
          <cell r="F195">
            <v>4</v>
          </cell>
          <cell r="G195" t="str">
            <v>Christian Helmerich</v>
          </cell>
        </row>
        <row r="196">
          <cell r="B196">
            <v>5</v>
          </cell>
          <cell r="D196">
            <v>5</v>
          </cell>
          <cell r="E196">
            <v>126840</v>
          </cell>
          <cell r="F196">
            <v>5</v>
          </cell>
          <cell r="G196" t="str">
            <v>Matthias Menninger</v>
          </cell>
        </row>
        <row r="197">
          <cell r="B197">
            <v>6</v>
          </cell>
          <cell r="D197">
            <v>6</v>
          </cell>
          <cell r="E197">
            <v>73692</v>
          </cell>
          <cell r="F197">
            <v>6</v>
          </cell>
          <cell r="G197" t="str">
            <v>Torsten Frank</v>
          </cell>
        </row>
        <row r="198">
          <cell r="B198">
            <v>7</v>
          </cell>
          <cell r="D198">
            <v>7</v>
          </cell>
          <cell r="E198">
            <v>126787</v>
          </cell>
          <cell r="F198">
            <v>7</v>
          </cell>
          <cell r="G198" t="str">
            <v>Patrick Ortloff</v>
          </cell>
        </row>
        <row r="199">
          <cell r="B199">
            <v>8</v>
          </cell>
          <cell r="D199">
            <v>8</v>
          </cell>
          <cell r="E199">
            <v>126785</v>
          </cell>
          <cell r="F199">
            <v>8</v>
          </cell>
          <cell r="G199" t="str">
            <v>Andy Behr</v>
          </cell>
        </row>
        <row r="200">
          <cell r="B200">
            <v>9</v>
          </cell>
          <cell r="D200">
            <v>9</v>
          </cell>
          <cell r="E200">
            <v>126790</v>
          </cell>
          <cell r="F200">
            <v>9</v>
          </cell>
          <cell r="G200" t="str">
            <v>Renè Wagner</v>
          </cell>
        </row>
        <row r="201">
          <cell r="B201">
            <v>10</v>
          </cell>
          <cell r="D201">
            <v>10</v>
          </cell>
          <cell r="E201">
            <v>99068</v>
          </cell>
          <cell r="F201">
            <v>10</v>
          </cell>
          <cell r="G201" t="str">
            <v>Daniel Eberlein</v>
          </cell>
        </row>
        <row r="202">
          <cell r="B202">
            <v>11</v>
          </cell>
          <cell r="D202">
            <v>11</v>
          </cell>
          <cell r="F202">
            <v>11</v>
          </cell>
        </row>
        <row r="203">
          <cell r="B203">
            <v>12</v>
          </cell>
          <cell r="D203">
            <v>12</v>
          </cell>
          <cell r="F203">
            <v>12</v>
          </cell>
        </row>
        <row r="204">
          <cell r="B204">
            <v>13</v>
          </cell>
          <cell r="D204">
            <v>13</v>
          </cell>
          <cell r="F204">
            <v>13</v>
          </cell>
        </row>
        <row r="205">
          <cell r="B205">
            <v>14</v>
          </cell>
          <cell r="D205">
            <v>14</v>
          </cell>
          <cell r="F205">
            <v>14</v>
          </cell>
        </row>
        <row r="206">
          <cell r="B206">
            <v>15</v>
          </cell>
          <cell r="D206">
            <v>15</v>
          </cell>
          <cell r="F206">
            <v>15</v>
          </cell>
        </row>
        <row r="207">
          <cell r="B207">
            <v>16</v>
          </cell>
          <cell r="D207">
            <v>16</v>
          </cell>
          <cell r="F207">
            <v>16</v>
          </cell>
        </row>
        <row r="208">
          <cell r="B208">
            <v>17</v>
          </cell>
          <cell r="D208">
            <v>17</v>
          </cell>
          <cell r="F208">
            <v>17</v>
          </cell>
        </row>
        <row r="209">
          <cell r="B209">
            <v>18</v>
          </cell>
          <cell r="D209">
            <v>18</v>
          </cell>
          <cell r="F209">
            <v>18</v>
          </cell>
        </row>
        <row r="210">
          <cell r="B210">
            <v>19</v>
          </cell>
          <cell r="D210">
            <v>19</v>
          </cell>
          <cell r="F210">
            <v>19</v>
          </cell>
        </row>
        <row r="211">
          <cell r="B211">
            <v>20</v>
          </cell>
          <cell r="D211">
            <v>20</v>
          </cell>
          <cell r="F211">
            <v>20</v>
          </cell>
        </row>
        <row r="212">
          <cell r="B212">
            <v>21</v>
          </cell>
          <cell r="D212">
            <v>21</v>
          </cell>
          <cell r="F212">
            <v>21</v>
          </cell>
        </row>
        <row r="213">
          <cell r="B213">
            <v>1</v>
          </cell>
          <cell r="D213">
            <v>1</v>
          </cell>
          <cell r="F213">
            <v>1</v>
          </cell>
        </row>
        <row r="214">
          <cell r="B214">
            <v>2</v>
          </cell>
          <cell r="D214">
            <v>2</v>
          </cell>
          <cell r="E214">
            <v>119561</v>
          </cell>
          <cell r="F214">
            <v>2</v>
          </cell>
          <cell r="G214" t="str">
            <v>Heiko Gumbrecht</v>
          </cell>
        </row>
        <row r="215">
          <cell r="B215">
            <v>3</v>
          </cell>
          <cell r="D215">
            <v>3</v>
          </cell>
          <cell r="E215">
            <v>23780</v>
          </cell>
          <cell r="F215">
            <v>3</v>
          </cell>
          <cell r="G215" t="str">
            <v>Lukas Biemüller</v>
          </cell>
        </row>
        <row r="216">
          <cell r="B216">
            <v>4</v>
          </cell>
          <cell r="D216">
            <v>4</v>
          </cell>
          <cell r="E216">
            <v>119551</v>
          </cell>
          <cell r="F216">
            <v>4</v>
          </cell>
          <cell r="G216" t="str">
            <v>Michal Bucko</v>
          </cell>
        </row>
        <row r="217">
          <cell r="B217">
            <v>5</v>
          </cell>
          <cell r="D217">
            <v>5</v>
          </cell>
          <cell r="E217">
            <v>119568</v>
          </cell>
          <cell r="F217">
            <v>5</v>
          </cell>
          <cell r="G217" t="str">
            <v>Michael Ilfrich</v>
          </cell>
        </row>
        <row r="218">
          <cell r="B218">
            <v>6</v>
          </cell>
          <cell r="D218">
            <v>6</v>
          </cell>
          <cell r="E218">
            <v>111203</v>
          </cell>
          <cell r="F218">
            <v>6</v>
          </cell>
          <cell r="G218" t="str">
            <v>Robin Straßberger</v>
          </cell>
        </row>
        <row r="219">
          <cell r="B219">
            <v>7</v>
          </cell>
          <cell r="D219">
            <v>7</v>
          </cell>
          <cell r="E219">
            <v>119116</v>
          </cell>
          <cell r="F219">
            <v>7</v>
          </cell>
          <cell r="G219" t="str">
            <v>Radek Dvorak</v>
          </cell>
        </row>
        <row r="220">
          <cell r="B220">
            <v>8</v>
          </cell>
          <cell r="D220">
            <v>8</v>
          </cell>
          <cell r="E220">
            <v>118906</v>
          </cell>
          <cell r="F220">
            <v>8</v>
          </cell>
          <cell r="G220" t="str">
            <v>Alexander Schmidt</v>
          </cell>
        </row>
        <row r="221">
          <cell r="B221">
            <v>9</v>
          </cell>
          <cell r="D221">
            <v>9</v>
          </cell>
          <cell r="F221">
            <v>9</v>
          </cell>
        </row>
        <row r="222">
          <cell r="B222">
            <v>10</v>
          </cell>
          <cell r="D222">
            <v>10</v>
          </cell>
          <cell r="F222">
            <v>10</v>
          </cell>
        </row>
        <row r="223">
          <cell r="B223">
            <v>11</v>
          </cell>
          <cell r="D223">
            <v>11</v>
          </cell>
          <cell r="F223">
            <v>11</v>
          </cell>
        </row>
        <row r="224">
          <cell r="B224">
            <v>12</v>
          </cell>
          <cell r="D224">
            <v>12</v>
          </cell>
          <cell r="F224">
            <v>12</v>
          </cell>
        </row>
        <row r="225">
          <cell r="B225">
            <v>13</v>
          </cell>
          <cell r="D225">
            <v>13</v>
          </cell>
          <cell r="F225">
            <v>13</v>
          </cell>
        </row>
        <row r="226">
          <cell r="B226">
            <v>14</v>
          </cell>
          <cell r="D226">
            <v>14</v>
          </cell>
          <cell r="F226">
            <v>14</v>
          </cell>
        </row>
        <row r="227">
          <cell r="B227">
            <v>15</v>
          </cell>
          <cell r="D227">
            <v>15</v>
          </cell>
          <cell r="F227">
            <v>15</v>
          </cell>
        </row>
        <row r="228">
          <cell r="B228">
            <v>16</v>
          </cell>
          <cell r="D228">
            <v>16</v>
          </cell>
          <cell r="F228">
            <v>16</v>
          </cell>
        </row>
        <row r="229">
          <cell r="B229">
            <v>17</v>
          </cell>
          <cell r="D229">
            <v>17</v>
          </cell>
          <cell r="F229">
            <v>17</v>
          </cell>
        </row>
        <row r="230">
          <cell r="B230">
            <v>18</v>
          </cell>
          <cell r="D230">
            <v>18</v>
          </cell>
          <cell r="F230">
            <v>18</v>
          </cell>
        </row>
        <row r="231">
          <cell r="B231">
            <v>19</v>
          </cell>
          <cell r="D231">
            <v>19</v>
          </cell>
          <cell r="F231">
            <v>19</v>
          </cell>
        </row>
        <row r="232">
          <cell r="B232">
            <v>20</v>
          </cell>
          <cell r="D232">
            <v>20</v>
          </cell>
          <cell r="F232">
            <v>20</v>
          </cell>
        </row>
        <row r="233">
          <cell r="B233">
            <v>21</v>
          </cell>
          <cell r="D233">
            <v>21</v>
          </cell>
          <cell r="F233">
            <v>21</v>
          </cell>
        </row>
        <row r="234">
          <cell r="B234">
            <v>1</v>
          </cell>
          <cell r="D234">
            <v>1</v>
          </cell>
          <cell r="F234">
            <v>1</v>
          </cell>
        </row>
        <row r="235">
          <cell r="B235">
            <v>2</v>
          </cell>
          <cell r="D235">
            <v>2</v>
          </cell>
          <cell r="E235">
            <v>72939</v>
          </cell>
          <cell r="F235">
            <v>2</v>
          </cell>
          <cell r="G235" t="str">
            <v>Oliver Henke</v>
          </cell>
        </row>
        <row r="236">
          <cell r="B236">
            <v>3</v>
          </cell>
          <cell r="D236">
            <v>3</v>
          </cell>
          <cell r="E236">
            <v>72951</v>
          </cell>
          <cell r="F236">
            <v>3</v>
          </cell>
          <cell r="G236" t="str">
            <v>Lucas Müller</v>
          </cell>
        </row>
        <row r="237">
          <cell r="B237">
            <v>4</v>
          </cell>
          <cell r="D237">
            <v>4</v>
          </cell>
          <cell r="E237">
            <v>22312</v>
          </cell>
          <cell r="F237">
            <v>4</v>
          </cell>
          <cell r="G237" t="str">
            <v>Daniel Roland</v>
          </cell>
        </row>
        <row r="238">
          <cell r="B238">
            <v>5</v>
          </cell>
          <cell r="D238">
            <v>5</v>
          </cell>
          <cell r="E238">
            <v>70221</v>
          </cell>
          <cell r="F238">
            <v>5</v>
          </cell>
          <cell r="G238" t="str">
            <v>Marc Schunke</v>
          </cell>
        </row>
        <row r="239">
          <cell r="B239">
            <v>6</v>
          </cell>
          <cell r="D239">
            <v>6</v>
          </cell>
          <cell r="E239">
            <v>103090</v>
          </cell>
          <cell r="F239">
            <v>6</v>
          </cell>
          <cell r="G239" t="str">
            <v>Florian Erdamnn</v>
          </cell>
        </row>
        <row r="240">
          <cell r="B240">
            <v>7</v>
          </cell>
          <cell r="D240">
            <v>7</v>
          </cell>
          <cell r="E240">
            <v>53621</v>
          </cell>
          <cell r="F240">
            <v>7</v>
          </cell>
          <cell r="G240" t="str">
            <v>Jörg Arcularius</v>
          </cell>
        </row>
        <row r="241">
          <cell r="B241">
            <v>8</v>
          </cell>
          <cell r="D241">
            <v>8</v>
          </cell>
          <cell r="E241">
            <v>73034</v>
          </cell>
          <cell r="F241">
            <v>8</v>
          </cell>
          <cell r="G241" t="str">
            <v>Denny Schmidt (geb.Möller)</v>
          </cell>
        </row>
        <row r="242">
          <cell r="B242">
            <v>9</v>
          </cell>
          <cell r="D242">
            <v>9</v>
          </cell>
          <cell r="E242">
            <v>72950</v>
          </cell>
          <cell r="F242">
            <v>9</v>
          </cell>
          <cell r="G242" t="str">
            <v>Kevin Morgenstern</v>
          </cell>
        </row>
        <row r="243">
          <cell r="B243">
            <v>10</v>
          </cell>
          <cell r="D243">
            <v>10</v>
          </cell>
          <cell r="E243">
            <v>35210</v>
          </cell>
          <cell r="F243">
            <v>10</v>
          </cell>
          <cell r="G243" t="str">
            <v>Sebastian Scholz</v>
          </cell>
        </row>
        <row r="244">
          <cell r="B244">
            <v>11</v>
          </cell>
          <cell r="D244">
            <v>11</v>
          </cell>
          <cell r="F244">
            <v>11</v>
          </cell>
        </row>
        <row r="245">
          <cell r="B245">
            <v>12</v>
          </cell>
          <cell r="D245">
            <v>12</v>
          </cell>
          <cell r="F245">
            <v>12</v>
          </cell>
        </row>
        <row r="246">
          <cell r="B246">
            <v>13</v>
          </cell>
          <cell r="D246">
            <v>13</v>
          </cell>
          <cell r="F246">
            <v>13</v>
          </cell>
        </row>
        <row r="247">
          <cell r="B247">
            <v>14</v>
          </cell>
          <cell r="D247">
            <v>14</v>
          </cell>
          <cell r="F247">
            <v>14</v>
          </cell>
        </row>
        <row r="248">
          <cell r="B248">
            <v>15</v>
          </cell>
          <cell r="D248">
            <v>15</v>
          </cell>
          <cell r="F248">
            <v>15</v>
          </cell>
        </row>
        <row r="249">
          <cell r="B249">
            <v>16</v>
          </cell>
          <cell r="D249">
            <v>16</v>
          </cell>
          <cell r="F249">
            <v>16</v>
          </cell>
        </row>
        <row r="250">
          <cell r="B250">
            <v>17</v>
          </cell>
          <cell r="D250">
            <v>17</v>
          </cell>
          <cell r="F250">
            <v>17</v>
          </cell>
        </row>
        <row r="251">
          <cell r="B251">
            <v>18</v>
          </cell>
          <cell r="D251">
            <v>18</v>
          </cell>
          <cell r="F251">
            <v>18</v>
          </cell>
        </row>
        <row r="252">
          <cell r="B252">
            <v>19</v>
          </cell>
          <cell r="D252">
            <v>19</v>
          </cell>
          <cell r="F252">
            <v>19</v>
          </cell>
        </row>
        <row r="253">
          <cell r="B253">
            <v>20</v>
          </cell>
          <cell r="D253">
            <v>20</v>
          </cell>
          <cell r="F253">
            <v>20</v>
          </cell>
        </row>
        <row r="254">
          <cell r="B254">
            <v>21</v>
          </cell>
          <cell r="D254">
            <v>21</v>
          </cell>
          <cell r="F254">
            <v>21</v>
          </cell>
        </row>
      </sheetData>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B"/>
      <sheetName val="Einzelergebnisse"/>
      <sheetName val="MANNSCHAFTEN+SPIELER"/>
      <sheetName val="Dialog"/>
      <sheetName val="Dialog2"/>
      <sheetName val="Dialog3"/>
      <sheetName val="übertrag"/>
      <sheetName val="VBA-Modul"/>
    </sheetNames>
    <sheetDataSet>
      <sheetData sheetId="0" refreshError="1"/>
      <sheetData sheetId="1" refreshError="1"/>
      <sheetData sheetId="2" refreshError="1"/>
      <sheetData sheetId="3" refreshError="1"/>
      <sheetData sheetId="4" refreshError="1"/>
      <sheetData sheetId="5" refreshError="1"/>
      <sheetData sheetId="6" refreshError="1">
        <row r="2">
          <cell r="U2">
            <v>1</v>
          </cell>
          <cell r="V2" t="str">
            <v>Gastmannschaft</v>
          </cell>
        </row>
        <row r="3">
          <cell r="U3">
            <v>2</v>
          </cell>
          <cell r="V3" t="str">
            <v>Gastmannschaft 2</v>
          </cell>
        </row>
        <row r="4">
          <cell r="U4">
            <v>3</v>
          </cell>
          <cell r="V4" t="str">
            <v>Gastmannschaft 3</v>
          </cell>
        </row>
        <row r="5">
          <cell r="U5">
            <v>4</v>
          </cell>
          <cell r="V5" t="str">
            <v>Gastmannschaft 4</v>
          </cell>
        </row>
        <row r="6">
          <cell r="U6">
            <v>5</v>
          </cell>
          <cell r="V6" t="str">
            <v>Gastmannschaft 5</v>
          </cell>
        </row>
        <row r="7">
          <cell r="U7">
            <v>6</v>
          </cell>
          <cell r="V7" t="str">
            <v>Gastmannschaft 6</v>
          </cell>
        </row>
        <row r="8">
          <cell r="U8">
            <v>7</v>
          </cell>
          <cell r="V8" t="str">
            <v>Gastmannschaft 7</v>
          </cell>
        </row>
        <row r="9">
          <cell r="U9">
            <v>8</v>
          </cell>
          <cell r="V9" t="str">
            <v>Gastmannschaft 8</v>
          </cell>
        </row>
        <row r="10">
          <cell r="U10">
            <v>9</v>
          </cell>
          <cell r="V10" t="str">
            <v>Gastmannschaft 9</v>
          </cell>
        </row>
        <row r="11">
          <cell r="U11">
            <v>10</v>
          </cell>
          <cell r="V11" t="str">
            <v>Gastmannschaft 10</v>
          </cell>
        </row>
        <row r="12">
          <cell r="U12">
            <v>11</v>
          </cell>
          <cell r="V12" t="str">
            <v>Gastmannschaft 11</v>
          </cell>
        </row>
        <row r="13">
          <cell r="U13">
            <v>12</v>
          </cell>
          <cell r="V13" t="str">
            <v>Heimmannschaft</v>
          </cell>
        </row>
        <row r="14">
          <cell r="U14">
            <v>13</v>
          </cell>
        </row>
        <row r="15">
          <cell r="U15">
            <v>14</v>
          </cell>
        </row>
      </sheetData>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kv@zipprodt.de" TargetMode="External"/><Relationship Id="rId1" Type="http://schemas.openxmlformats.org/officeDocument/2006/relationships/hyperlink" Target="https://www.tkv-kegeln.de/index.php?article_id=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I71"/>
  <sheetViews>
    <sheetView showGridLines="0" tabSelected="1" topLeftCell="A4" zoomScale="90" zoomScaleNormal="90" workbookViewId="0">
      <selection activeCell="AI40" sqref="AI40"/>
    </sheetView>
  </sheetViews>
  <sheetFormatPr baseColWidth="10" defaultColWidth="11.42578125" defaultRowHeight="12.75"/>
  <cols>
    <col min="1" max="1" width="7.7109375" style="101" customWidth="1"/>
    <col min="2" max="2" width="4.7109375" style="101" customWidth="1"/>
    <col min="3" max="3" width="3.140625" style="101" customWidth="1"/>
    <col min="4" max="4" width="8" style="101" customWidth="1"/>
    <col min="5" max="5" width="3.28515625" style="101" customWidth="1"/>
    <col min="6" max="7" width="4.28515625" style="101" customWidth="1"/>
    <col min="8" max="8" width="0.42578125" style="101" customWidth="1"/>
    <col min="9" max="9" width="3.7109375" style="101" customWidth="1"/>
    <col min="10" max="10" width="4.140625" style="101" customWidth="1"/>
    <col min="11" max="11" width="3.42578125" style="101" customWidth="1"/>
    <col min="12" max="12" width="4" style="101" customWidth="1"/>
    <col min="13" max="13" width="1" style="101" customWidth="1"/>
    <col min="14" max="14" width="4" style="101" customWidth="1"/>
    <col min="15" max="15" width="7.7109375" style="101" customWidth="1"/>
    <col min="16" max="16" width="4.7109375" style="101" customWidth="1"/>
    <col min="17" max="17" width="3.140625" style="101" customWidth="1"/>
    <col min="18" max="18" width="8" style="101" customWidth="1"/>
    <col min="19" max="19" width="3.28515625" style="101" customWidth="1"/>
    <col min="20" max="21" width="4.28515625" style="101" customWidth="1"/>
    <col min="22" max="22" width="2.85546875" style="101" customWidth="1"/>
    <col min="23" max="23" width="1.42578125" style="101" customWidth="1"/>
    <col min="24" max="24" width="4.140625" style="101" customWidth="1"/>
    <col min="25" max="25" width="3.42578125" style="101" customWidth="1"/>
    <col min="26" max="26" width="3.28515625" style="101" customWidth="1"/>
    <col min="27" max="27" width="11.42578125" style="101" customWidth="1"/>
    <col min="28" max="16384" width="11.42578125" style="101"/>
  </cols>
  <sheetData>
    <row r="1" spans="1:34" customFormat="1" ht="36.75" customHeight="1">
      <c r="A1" s="148"/>
      <c r="G1" s="100"/>
      <c r="H1" s="100"/>
      <c r="I1" s="100"/>
      <c r="J1" s="100"/>
      <c r="K1" s="100"/>
      <c r="L1" s="100"/>
      <c r="M1" s="100"/>
      <c r="N1" s="100"/>
      <c r="O1" s="100"/>
      <c r="P1" s="100"/>
      <c r="Q1" s="100"/>
      <c r="R1" s="102" t="s">
        <v>0</v>
      </c>
      <c r="Y1" s="147" t="s">
        <v>1</v>
      </c>
      <c r="AA1" s="99" t="s">
        <v>2</v>
      </c>
      <c r="AB1" s="98"/>
      <c r="AC1" s="97"/>
    </row>
    <row r="2" spans="1:34">
      <c r="F2" s="93"/>
      <c r="G2" s="92"/>
      <c r="H2" s="92"/>
      <c r="I2" s="92"/>
      <c r="J2" s="92"/>
      <c r="K2" s="91"/>
      <c r="N2" s="90" t="s">
        <v>3</v>
      </c>
      <c r="O2" s="90"/>
      <c r="P2" s="89" t="s">
        <v>4</v>
      </c>
      <c r="Q2" s="89"/>
      <c r="R2" s="89"/>
      <c r="S2" s="89"/>
      <c r="T2" s="89"/>
      <c r="U2" s="89"/>
      <c r="V2" s="89"/>
      <c r="W2" s="89"/>
      <c r="X2" s="89"/>
      <c r="Y2" s="89"/>
      <c r="AA2" s="96"/>
      <c r="AB2" s="95"/>
      <c r="AC2" s="94"/>
    </row>
    <row r="3" spans="1:34" s="103" customFormat="1" ht="13.5" customHeight="1">
      <c r="A3" s="101"/>
      <c r="B3" s="101"/>
      <c r="C3" s="101"/>
      <c r="E3" s="101"/>
      <c r="F3" s="88"/>
      <c r="G3" s="87"/>
      <c r="H3" s="87"/>
      <c r="I3" s="87"/>
      <c r="J3" s="87"/>
      <c r="K3" s="86"/>
      <c r="L3" s="105"/>
      <c r="N3" s="106" t="s">
        <v>5</v>
      </c>
      <c r="O3" s="85" t="s">
        <v>6</v>
      </c>
      <c r="P3" s="85"/>
      <c r="Q3" s="85"/>
      <c r="R3" s="85"/>
      <c r="S3" s="85"/>
      <c r="T3" s="104"/>
      <c r="U3" s="107" t="s">
        <v>7</v>
      </c>
      <c r="V3" s="84">
        <v>45234</v>
      </c>
      <c r="W3" s="84" t="s">
        <v>8</v>
      </c>
      <c r="X3" s="84" t="s">
        <v>8</v>
      </c>
      <c r="Y3" s="84" t="s">
        <v>8</v>
      </c>
      <c r="Z3" s="108"/>
    </row>
    <row r="4" spans="1:34" customFormat="1" ht="12.75" customHeight="1">
      <c r="C4" s="149" t="str">
        <f>IF(F2="Pokalspiel","x","")</f>
        <v/>
      </c>
      <c r="K4" s="109"/>
      <c r="N4" s="83" t="s">
        <v>9</v>
      </c>
      <c r="O4" s="83"/>
      <c r="P4" s="82" t="s">
        <v>10</v>
      </c>
      <c r="Q4" s="82"/>
      <c r="R4" s="82"/>
      <c r="S4" s="82"/>
      <c r="T4" s="82"/>
      <c r="U4" s="82"/>
      <c r="V4" s="82"/>
      <c r="W4" s="82"/>
      <c r="X4" s="82"/>
      <c r="Y4" s="82"/>
    </row>
    <row r="5" spans="1:34" customFormat="1" ht="12.75" customHeight="1">
      <c r="K5" s="109"/>
      <c r="N5" s="81" t="s">
        <v>11</v>
      </c>
      <c r="O5" s="83"/>
      <c r="P5" s="80">
        <v>0.54027777777777797</v>
      </c>
      <c r="Q5" s="80"/>
      <c r="R5" s="80"/>
      <c r="S5" s="110"/>
      <c r="T5" s="110"/>
      <c r="U5" s="111" t="s">
        <v>12</v>
      </c>
      <c r="V5" s="79">
        <v>0.67777777777777803</v>
      </c>
      <c r="W5" s="79"/>
      <c r="X5" s="79"/>
      <c r="Y5" s="79"/>
      <c r="Z5" s="112"/>
    </row>
    <row r="6" spans="1:34" customFormat="1" ht="12.75" customHeight="1">
      <c r="K6" s="109"/>
      <c r="N6" s="83" t="s">
        <v>13</v>
      </c>
      <c r="O6" s="83"/>
      <c r="P6" s="82" t="s">
        <v>146</v>
      </c>
      <c r="Q6" s="82"/>
      <c r="R6" s="82"/>
      <c r="S6" s="82"/>
      <c r="T6" s="82"/>
      <c r="U6" s="82"/>
      <c r="V6" s="82"/>
      <c r="W6" s="82"/>
      <c r="X6" s="82"/>
      <c r="Y6" s="82"/>
    </row>
    <row r="7" spans="1:34">
      <c r="L7" s="78" t="s">
        <v>14</v>
      </c>
      <c r="M7" s="78"/>
      <c r="N7" s="78"/>
      <c r="O7" s="113"/>
      <c r="P7" s="113"/>
      <c r="U7" s="114"/>
      <c r="V7" s="114"/>
      <c r="W7" s="114"/>
      <c r="X7" s="115" t="s">
        <v>15</v>
      </c>
      <c r="Y7" s="116">
        <v>6</v>
      </c>
      <c r="AA7" s="77" t="s">
        <v>16</v>
      </c>
      <c r="AB7" s="76"/>
      <c r="AC7" s="75"/>
    </row>
    <row r="8" spans="1:34" customFormat="1" ht="12.75" customHeight="1">
      <c r="A8" s="68" t="s">
        <v>17</v>
      </c>
      <c r="B8" s="68"/>
      <c r="C8" s="68"/>
      <c r="D8" s="68"/>
      <c r="E8" s="68"/>
      <c r="F8" s="68"/>
      <c r="G8" s="68"/>
      <c r="H8" s="68"/>
      <c r="I8" s="68"/>
      <c r="J8" s="68"/>
      <c r="K8" s="68"/>
      <c r="L8" s="67">
        <v>429</v>
      </c>
      <c r="M8" s="67"/>
      <c r="N8" s="67"/>
      <c r="O8" s="68" t="s">
        <v>18</v>
      </c>
      <c r="P8" s="68"/>
      <c r="Q8" s="68"/>
      <c r="R8" s="68"/>
      <c r="S8" s="68"/>
      <c r="T8" s="68"/>
      <c r="U8" s="68"/>
      <c r="V8" s="68"/>
      <c r="W8" s="68"/>
      <c r="X8" s="68"/>
      <c r="Y8" s="68"/>
      <c r="AA8" s="74"/>
      <c r="AB8" s="73"/>
      <c r="AC8" s="72"/>
    </row>
    <row r="9" spans="1:34" customFormat="1" ht="4.5" customHeight="1">
      <c r="AA9" s="74"/>
      <c r="AB9" s="73"/>
      <c r="AC9" s="72"/>
    </row>
    <row r="10" spans="1:34" customFormat="1" ht="9" customHeight="1">
      <c r="A10" s="117" t="s">
        <v>19</v>
      </c>
      <c r="B10" s="66" t="s">
        <v>20</v>
      </c>
      <c r="C10" s="65"/>
      <c r="D10" s="64"/>
      <c r="E10" s="118" t="s">
        <v>21</v>
      </c>
      <c r="F10" s="118" t="s">
        <v>22</v>
      </c>
      <c r="G10" s="118" t="s">
        <v>23</v>
      </c>
      <c r="H10" s="66" t="s">
        <v>24</v>
      </c>
      <c r="I10" s="64"/>
      <c r="J10" s="170" t="s">
        <v>25</v>
      </c>
      <c r="K10" s="171" t="s">
        <v>26</v>
      </c>
      <c r="L10" s="177" t="s">
        <v>27</v>
      </c>
      <c r="M10" s="119"/>
      <c r="N10" s="119"/>
      <c r="O10" s="117" t="s">
        <v>19</v>
      </c>
      <c r="P10" s="66" t="s">
        <v>20</v>
      </c>
      <c r="Q10" s="65"/>
      <c r="R10" s="64"/>
      <c r="S10" s="118" t="s">
        <v>21</v>
      </c>
      <c r="T10" s="118" t="s">
        <v>22</v>
      </c>
      <c r="U10" s="118" t="s">
        <v>23</v>
      </c>
      <c r="V10" s="66" t="s">
        <v>24</v>
      </c>
      <c r="W10" s="64"/>
      <c r="X10" s="170" t="s">
        <v>25</v>
      </c>
      <c r="Y10" s="171" t="s">
        <v>26</v>
      </c>
      <c r="Z10" s="177" t="s">
        <v>27</v>
      </c>
      <c r="AA10" s="74"/>
      <c r="AB10" s="73"/>
      <c r="AC10" s="72"/>
      <c r="AG10" s="149">
        <f>IF(H11="",0,(TEXT(H16,0)&amp;TEXT(F16,"000")&amp;TEXT(120-E16,"000"))*1)</f>
        <v>529177114</v>
      </c>
      <c r="AH10" s="149">
        <f>IF(V11="",0,(TEXT(V16,0)&amp;TEXT(T16,"000")&amp;TEXT(120-S16,"000"))*1)</f>
        <v>564199119</v>
      </c>
    </row>
    <row r="11" spans="1:34" customFormat="1" ht="12.75" customHeight="1">
      <c r="A11" s="120">
        <v>73382</v>
      </c>
      <c r="B11" s="63" t="s">
        <v>28</v>
      </c>
      <c r="C11" s="62"/>
      <c r="D11" s="61"/>
      <c r="E11" s="121">
        <v>3</v>
      </c>
      <c r="F11" s="121">
        <v>45</v>
      </c>
      <c r="G11" s="121">
        <v>94</v>
      </c>
      <c r="H11" s="57">
        <v>139</v>
      </c>
      <c r="I11" s="56"/>
      <c r="J11" s="172">
        <f>IF(H11=0,"",IF(H11="","",IF(H11=V11,0.5,IF(H11&gt;V11,1,IF(AND(H11&gt;0,V11=""),1,0)))))</f>
        <v>0</v>
      </c>
      <c r="K11" s="55">
        <f>IF(J16="","",IF(J16&amp;H16=X16&amp;V16,0.5,IF(J16&amp;H16&gt;X16&amp;V16,1,IF(J16&gt;X16,1,0))))</f>
        <v>0</v>
      </c>
      <c r="L11" s="178"/>
      <c r="M11" s="122"/>
      <c r="N11" s="123"/>
      <c r="O11" s="120">
        <v>78627</v>
      </c>
      <c r="P11" s="63" t="s">
        <v>29</v>
      </c>
      <c r="Q11" s="62"/>
      <c r="R11" s="61"/>
      <c r="S11" s="121">
        <v>0</v>
      </c>
      <c r="T11" s="121">
        <v>61</v>
      </c>
      <c r="U11" s="121">
        <v>85</v>
      </c>
      <c r="V11" s="57">
        <v>146</v>
      </c>
      <c r="W11" s="56"/>
      <c r="X11" s="172">
        <f>IF(V11=0,"",IF(V11="","",IF(V11=H11,0.5,IF(V11&gt;H11,1,IF(AND(V11&gt;0,H11=""),1,0)))))</f>
        <v>1</v>
      </c>
      <c r="Y11" s="55">
        <f>IF(X16="","",IF(X16&amp;V16=J16&amp;H16,0.5,IF(X16&amp;V16&gt;J16&amp;H16,1,IF(X16&gt;J16,1,0))))</f>
        <v>1</v>
      </c>
      <c r="Z11" s="179"/>
      <c r="AA11" s="74"/>
      <c r="AB11" s="73"/>
      <c r="AC11" s="72"/>
      <c r="AG11" s="149">
        <f>IF(H18="",0,(TEXT(H23,0)&amp;TEXT(F23,"000")&amp;TEXT(120-E23,"000"))*1)</f>
        <v>553161114</v>
      </c>
      <c r="AH11" s="149">
        <f>IF(V18="",0,(TEXT(V23,0)&amp;TEXT(T23,"000")&amp;TEXT(120-S23,"000"))*1)</f>
        <v>564193116</v>
      </c>
    </row>
    <row r="12" spans="1:34" customFormat="1" ht="12.75" customHeight="1">
      <c r="A12" s="124" t="s">
        <v>30</v>
      </c>
      <c r="B12" s="60"/>
      <c r="C12" s="59"/>
      <c r="D12" s="58"/>
      <c r="E12" s="121">
        <v>0</v>
      </c>
      <c r="F12" s="121">
        <v>44</v>
      </c>
      <c r="G12" s="121">
        <v>87</v>
      </c>
      <c r="H12" s="57">
        <v>131</v>
      </c>
      <c r="I12" s="56"/>
      <c r="J12" s="172">
        <f>IF(H12=0,"",IF(H12="","",IF(H12=V12,0.5,IF(H12&gt;V12,1,IF(AND(H12&gt;0,V12=""),1,0)))))</f>
        <v>0</v>
      </c>
      <c r="K12" s="54"/>
      <c r="L12" s="178"/>
      <c r="M12" s="122"/>
      <c r="N12" s="123"/>
      <c r="O12" s="124" t="s">
        <v>31</v>
      </c>
      <c r="P12" s="60"/>
      <c r="Q12" s="59"/>
      <c r="R12" s="58"/>
      <c r="S12" s="121">
        <v>0</v>
      </c>
      <c r="T12" s="121">
        <v>50</v>
      </c>
      <c r="U12" s="121">
        <v>94</v>
      </c>
      <c r="V12" s="57">
        <v>144</v>
      </c>
      <c r="W12" s="56"/>
      <c r="X12" s="172">
        <f>IF(V12=0,"",IF(V12="","",IF(V12=H12,0.5,IF(V12&gt;H12,1,IF(AND(V12&gt;0,H12=""),1,0)))))</f>
        <v>1</v>
      </c>
      <c r="Y12" s="54"/>
      <c r="Z12" s="179"/>
      <c r="AA12" s="74"/>
      <c r="AB12" s="73"/>
      <c r="AC12" s="72"/>
      <c r="AG12" s="149">
        <f>IF(H25="",0,(TEXT(H30,0)&amp;TEXT(F30,"000")&amp;TEXT(120-E30,"000"))*1)</f>
        <v>483126109</v>
      </c>
      <c r="AH12" s="149">
        <f>IF(V25="",0,(TEXT(V30,0)&amp;TEXT(T30,"000")&amp;TEXT(120-S30,"000"))*1)</f>
        <v>538193118</v>
      </c>
    </row>
    <row r="13" spans="1:34" customFormat="1" ht="9" customHeight="1">
      <c r="A13" s="125" t="s">
        <v>19</v>
      </c>
      <c r="B13" s="52" t="s">
        <v>32</v>
      </c>
      <c r="C13" s="51"/>
      <c r="D13" s="50"/>
      <c r="E13" s="121"/>
      <c r="F13" s="121"/>
      <c r="G13" s="121"/>
      <c r="H13" s="49"/>
      <c r="I13" s="48"/>
      <c r="J13" s="172"/>
      <c r="K13" s="54"/>
      <c r="L13" s="178"/>
      <c r="M13" s="122"/>
      <c r="N13" s="123"/>
      <c r="O13" s="125" t="s">
        <v>19</v>
      </c>
      <c r="P13" s="52" t="s">
        <v>32</v>
      </c>
      <c r="Q13" s="51"/>
      <c r="R13" s="50"/>
      <c r="S13" s="121"/>
      <c r="T13" s="121"/>
      <c r="U13" s="121"/>
      <c r="V13" s="49"/>
      <c r="W13" s="48"/>
      <c r="X13" s="172"/>
      <c r="Y13" s="54"/>
      <c r="Z13" s="179"/>
      <c r="AA13" s="74"/>
      <c r="AB13" s="73"/>
      <c r="AC13" s="72"/>
      <c r="AG13" s="149">
        <f>IF(H32="",0,(TEXT(H37,0)&amp;TEXT(F37,"000")&amp;TEXT(120-E37,"000"))*1)</f>
        <v>507165112</v>
      </c>
      <c r="AH13" s="149">
        <f>IF(V32="",0,(TEXT(V37,0)&amp;TEXT(T37,"000")&amp;TEXT(120-S37,"000"))*1)</f>
        <v>530159115</v>
      </c>
    </row>
    <row r="14" spans="1:34" customFormat="1" ht="12.75" customHeight="1">
      <c r="A14" s="120"/>
      <c r="B14" s="63"/>
      <c r="C14" s="62"/>
      <c r="D14" s="61"/>
      <c r="E14" s="121">
        <v>1</v>
      </c>
      <c r="F14" s="121">
        <v>43</v>
      </c>
      <c r="G14" s="121">
        <v>80</v>
      </c>
      <c r="H14" s="57">
        <v>123</v>
      </c>
      <c r="I14" s="56"/>
      <c r="J14" s="172">
        <f>IF(H14=0,"",IF(H14="","",IF(H14=V14,0.5,IF(H14&gt;V14,1,IF(AND(H14&gt;0,V14=""),1,0)))))</f>
        <v>0</v>
      </c>
      <c r="K14" s="54"/>
      <c r="L14" s="178"/>
      <c r="M14" s="122"/>
      <c r="N14" s="123"/>
      <c r="O14" s="120"/>
      <c r="P14" s="63"/>
      <c r="Q14" s="62"/>
      <c r="R14" s="61"/>
      <c r="S14" s="121">
        <v>0</v>
      </c>
      <c r="T14" s="121">
        <v>43</v>
      </c>
      <c r="U14" s="121">
        <v>90</v>
      </c>
      <c r="V14" s="57">
        <v>133</v>
      </c>
      <c r="W14" s="56"/>
      <c r="X14" s="172">
        <f>IF(V14=0,"",IF(V14="","",IF(V14=H14,0.5,IF(V14&gt;H14,1,IF(AND(V14&gt;0,H14=""),1,0)))))</f>
        <v>1</v>
      </c>
      <c r="Y14" s="54"/>
      <c r="Z14" s="179"/>
      <c r="AA14" s="74"/>
      <c r="AB14" s="73"/>
      <c r="AC14" s="72"/>
      <c r="AG14" s="149">
        <f>IF(H39="",0,(TEXT(H44,0)&amp;TEXT(F44,"000")&amp;TEXT(120-E44,"000"))*1)</f>
        <v>560185118</v>
      </c>
      <c r="AH14" s="149">
        <f>IF(V39="",0,(TEXT(V44,0)&amp;TEXT(T44,"000")&amp;TEXT(120-S44,"000"))*1)</f>
        <v>541191113</v>
      </c>
    </row>
    <row r="15" spans="1:34" customFormat="1" ht="12.75" customHeight="1" thickBot="1">
      <c r="A15" s="126" t="s">
        <v>8</v>
      </c>
      <c r="B15" s="47"/>
      <c r="C15" s="46"/>
      <c r="D15" s="45"/>
      <c r="E15" s="121">
        <v>2</v>
      </c>
      <c r="F15" s="121">
        <v>45</v>
      </c>
      <c r="G15" s="121">
        <v>91</v>
      </c>
      <c r="H15" s="57">
        <v>136</v>
      </c>
      <c r="I15" s="56"/>
      <c r="J15" s="172">
        <f>IF(H15=0,"",IF(H15="","",IF(H15=V15,0.5,IF(H15&gt;V15,1,IF(AND(H15&gt;0,V15=""),1,0)))))</f>
        <v>0</v>
      </c>
      <c r="K15" s="53"/>
      <c r="L15" s="178"/>
      <c r="M15" s="122"/>
      <c r="N15" s="123"/>
      <c r="O15" s="127"/>
      <c r="P15" s="47"/>
      <c r="Q15" s="46"/>
      <c r="R15" s="45"/>
      <c r="S15" s="121">
        <v>1</v>
      </c>
      <c r="T15" s="121">
        <v>45</v>
      </c>
      <c r="U15" s="121">
        <v>96</v>
      </c>
      <c r="V15" s="57">
        <v>141</v>
      </c>
      <c r="W15" s="56"/>
      <c r="X15" s="172">
        <f>IF(V15=0,"",IF(V15="","",IF(V15=H15,0.5,IF(V15&gt;H15,1,IF(AND(V15&gt;0,H15=""),1,0)))))</f>
        <v>1</v>
      </c>
      <c r="Y15" s="53"/>
      <c r="Z15" s="179"/>
      <c r="AA15" s="74"/>
      <c r="AB15" s="73"/>
      <c r="AC15" s="72"/>
      <c r="AG15" s="149">
        <f>IF(H46="",0,(TEXT(H51,0)&amp;TEXT(F51,"000")&amp;TEXT(120-E51,"000"))*1)</f>
        <v>588230117</v>
      </c>
      <c r="AH15" s="149">
        <f>IF(V46="",0,(TEXT(V51,0)&amp;TEXT(T51,"000")&amp;TEXT(120-S51,"000"))*1)</f>
        <v>559198113</v>
      </c>
    </row>
    <row r="16" spans="1:34" customFormat="1" ht="13.5" customHeight="1" thickBot="1">
      <c r="A16" s="128"/>
      <c r="B16" s="123"/>
      <c r="C16" s="123"/>
      <c r="D16" s="123"/>
      <c r="E16" s="129">
        <v>6</v>
      </c>
      <c r="F16" s="129">
        <v>177</v>
      </c>
      <c r="G16" s="129">
        <v>352</v>
      </c>
      <c r="H16" s="44">
        <v>529</v>
      </c>
      <c r="I16" s="43"/>
      <c r="J16" s="173">
        <f>IF(H16="","",SUM(J11:J12,J14:J15))</f>
        <v>0</v>
      </c>
      <c r="K16" s="174"/>
      <c r="L16" s="180">
        <f>IF(H11="","",RANK(AG10,$AG$10:$AG$15,0))</f>
        <v>4</v>
      </c>
      <c r="M16" s="123"/>
      <c r="N16" s="123"/>
      <c r="O16" s="128"/>
      <c r="P16" s="123"/>
      <c r="Q16" s="123"/>
      <c r="R16" s="123"/>
      <c r="S16" s="129">
        <v>1</v>
      </c>
      <c r="T16" s="129">
        <v>199</v>
      </c>
      <c r="U16" s="129">
        <v>365</v>
      </c>
      <c r="V16" s="44">
        <v>564</v>
      </c>
      <c r="W16" s="43"/>
      <c r="X16" s="173">
        <f>IF(V16="","",SUM(X11:X12,X14:X15))</f>
        <v>4</v>
      </c>
      <c r="Y16" s="174"/>
      <c r="Z16" s="181">
        <f>IF(V11="","",RANK(AH10,$AH$10:$AH$15,0))</f>
        <v>1</v>
      </c>
      <c r="AA16" s="74"/>
      <c r="AB16" s="73"/>
      <c r="AC16" s="72"/>
    </row>
    <row r="17" spans="1:29" customFormat="1" ht="9" customHeight="1">
      <c r="A17" s="117" t="s">
        <v>19</v>
      </c>
      <c r="B17" s="66" t="s">
        <v>20</v>
      </c>
      <c r="C17" s="65"/>
      <c r="D17" s="64"/>
      <c r="E17" s="118" t="s">
        <v>21</v>
      </c>
      <c r="F17" s="118" t="s">
        <v>22</v>
      </c>
      <c r="G17" s="118" t="s">
        <v>23</v>
      </c>
      <c r="H17" s="66" t="s">
        <v>24</v>
      </c>
      <c r="I17" s="64"/>
      <c r="J17" s="170" t="s">
        <v>25</v>
      </c>
      <c r="K17" s="171" t="s">
        <v>26</v>
      </c>
      <c r="L17" s="177"/>
      <c r="M17" s="119"/>
      <c r="N17" s="123"/>
      <c r="O17" s="117" t="s">
        <v>19</v>
      </c>
      <c r="P17" s="66" t="s">
        <v>20</v>
      </c>
      <c r="Q17" s="65"/>
      <c r="R17" s="64"/>
      <c r="S17" s="118" t="s">
        <v>21</v>
      </c>
      <c r="T17" s="118" t="s">
        <v>22</v>
      </c>
      <c r="U17" s="118" t="s">
        <v>23</v>
      </c>
      <c r="V17" s="66" t="s">
        <v>24</v>
      </c>
      <c r="W17" s="64"/>
      <c r="X17" s="170" t="s">
        <v>25</v>
      </c>
      <c r="Y17" s="171" t="s">
        <v>26</v>
      </c>
      <c r="Z17" s="179"/>
      <c r="AA17" s="74"/>
      <c r="AB17" s="73"/>
      <c r="AC17" s="72"/>
    </row>
    <row r="18" spans="1:29" customFormat="1" ht="12.75" customHeight="1">
      <c r="A18" s="120">
        <v>137770</v>
      </c>
      <c r="B18" s="63" t="s">
        <v>33</v>
      </c>
      <c r="C18" s="62"/>
      <c r="D18" s="61"/>
      <c r="E18" s="121">
        <v>3</v>
      </c>
      <c r="F18" s="121">
        <v>33</v>
      </c>
      <c r="G18" s="121">
        <v>104</v>
      </c>
      <c r="H18" s="57">
        <v>137</v>
      </c>
      <c r="I18" s="56"/>
      <c r="J18" s="172">
        <f>IF(H18=0,"",IF(H18="","",IF(H18=V18,0.5,IF(H18&gt;V18,1,IF(AND(H18&gt;0,V18=""),1,0)))))</f>
        <v>0</v>
      </c>
      <c r="K18" s="55">
        <f>IF(J23="","",IF(J23&amp;H23=X23&amp;V23,0.5,IF(J23&amp;H23&gt;X23&amp;V23,1,IF(J23&gt;X23,1,0))))</f>
        <v>0</v>
      </c>
      <c r="L18" s="178"/>
      <c r="M18" s="122"/>
      <c r="N18" s="123"/>
      <c r="O18" s="120">
        <v>134710</v>
      </c>
      <c r="P18" s="63" t="s">
        <v>34</v>
      </c>
      <c r="Q18" s="62"/>
      <c r="R18" s="61"/>
      <c r="S18" s="121">
        <v>0</v>
      </c>
      <c r="T18" s="121">
        <v>62</v>
      </c>
      <c r="U18" s="121">
        <v>91</v>
      </c>
      <c r="V18" s="57">
        <v>153</v>
      </c>
      <c r="W18" s="56"/>
      <c r="X18" s="172">
        <f>IF(V18=0,"",IF(V18="","",IF(V18=H18,0.5,IF(V18&gt;H18,1,IF(AND(V18&gt;0,H18=""),1,0)))))</f>
        <v>1</v>
      </c>
      <c r="Y18" s="55">
        <f>IF(X23="","",IF(X23&amp;V23=J23&amp;H23,0.5,IF(X23&amp;V23&gt;J23&amp;H23,1,IF(X23&gt;J23,1,0))))</f>
        <v>1</v>
      </c>
      <c r="Z18" s="179"/>
      <c r="AA18" s="74"/>
      <c r="AB18" s="73"/>
      <c r="AC18" s="72"/>
    </row>
    <row r="19" spans="1:29" customFormat="1" ht="12.75" customHeight="1">
      <c r="A19" s="124" t="s">
        <v>35</v>
      </c>
      <c r="B19" s="60"/>
      <c r="C19" s="59"/>
      <c r="D19" s="58"/>
      <c r="E19" s="121">
        <v>2</v>
      </c>
      <c r="F19" s="121">
        <v>33</v>
      </c>
      <c r="G19" s="121">
        <v>91</v>
      </c>
      <c r="H19" s="57">
        <v>124</v>
      </c>
      <c r="I19" s="56"/>
      <c r="J19" s="172">
        <f>IF(H19=0,"",IF(H19="","",IF(H19=V19,0.5,IF(H19&gt;V19,1,IF(AND(H19&gt;0,V19=""),1,0)))))</f>
        <v>0</v>
      </c>
      <c r="K19" s="54"/>
      <c r="L19" s="178"/>
      <c r="M19" s="122"/>
      <c r="N19" s="123"/>
      <c r="O19" s="124" t="s">
        <v>36</v>
      </c>
      <c r="P19" s="60"/>
      <c r="Q19" s="59"/>
      <c r="R19" s="58"/>
      <c r="S19" s="121">
        <v>1</v>
      </c>
      <c r="T19" s="121">
        <v>53</v>
      </c>
      <c r="U19" s="121">
        <v>92</v>
      </c>
      <c r="V19" s="57">
        <v>145</v>
      </c>
      <c r="W19" s="56"/>
      <c r="X19" s="172">
        <f>IF(V19=0,"",IF(V19="","",IF(V19=H19,0.5,IF(V19&gt;H19,1,IF(AND(V19&gt;0,H19=""),1,0)))))</f>
        <v>1</v>
      </c>
      <c r="Y19" s="54"/>
      <c r="Z19" s="179"/>
      <c r="AA19" s="74"/>
      <c r="AB19" s="73"/>
      <c r="AC19" s="72"/>
    </row>
    <row r="20" spans="1:29" customFormat="1" ht="9" customHeight="1">
      <c r="A20" s="125" t="s">
        <v>19</v>
      </c>
      <c r="B20" s="52" t="s">
        <v>32</v>
      </c>
      <c r="C20" s="51"/>
      <c r="D20" s="50"/>
      <c r="E20" s="121"/>
      <c r="F20" s="121"/>
      <c r="G20" s="121"/>
      <c r="H20" s="49"/>
      <c r="I20" s="48"/>
      <c r="J20" s="172"/>
      <c r="K20" s="54"/>
      <c r="L20" s="178"/>
      <c r="M20" s="122"/>
      <c r="N20" s="123"/>
      <c r="O20" s="125" t="s">
        <v>19</v>
      </c>
      <c r="P20" s="52" t="s">
        <v>32</v>
      </c>
      <c r="Q20" s="51"/>
      <c r="R20" s="50"/>
      <c r="S20" s="121"/>
      <c r="T20" s="121"/>
      <c r="U20" s="121"/>
      <c r="V20" s="49"/>
      <c r="W20" s="48"/>
      <c r="X20" s="172"/>
      <c r="Y20" s="54"/>
      <c r="Z20" s="179"/>
      <c r="AA20" s="74"/>
      <c r="AB20" s="73"/>
      <c r="AC20" s="72"/>
    </row>
    <row r="21" spans="1:29" customFormat="1" ht="12.75" customHeight="1">
      <c r="A21" s="120"/>
      <c r="B21" s="63"/>
      <c r="C21" s="62"/>
      <c r="D21" s="61"/>
      <c r="E21" s="121">
        <v>0</v>
      </c>
      <c r="F21" s="121">
        <v>44</v>
      </c>
      <c r="G21" s="121">
        <v>93</v>
      </c>
      <c r="H21" s="57">
        <v>137</v>
      </c>
      <c r="I21" s="56"/>
      <c r="J21" s="172">
        <f>IF(H21=0,"",IF(H21="","",IF(H21=V21,0.5,IF(H21&gt;V21,1,IF(AND(H21&gt;0,V21=""),1,0)))))</f>
        <v>1</v>
      </c>
      <c r="K21" s="54"/>
      <c r="L21" s="178"/>
      <c r="M21" s="122"/>
      <c r="N21" s="123"/>
      <c r="O21" s="120"/>
      <c r="P21" s="63"/>
      <c r="Q21" s="62"/>
      <c r="R21" s="61"/>
      <c r="S21" s="121">
        <v>3</v>
      </c>
      <c r="T21" s="121">
        <v>35</v>
      </c>
      <c r="U21" s="121">
        <v>100</v>
      </c>
      <c r="V21" s="57">
        <v>135</v>
      </c>
      <c r="W21" s="56"/>
      <c r="X21" s="172">
        <f>IF(V21=0,"",IF(V21="","",IF(V21=H21,0.5,IF(V21&gt;H21,1,IF(AND(V21&gt;0,H21=""),1,0)))))</f>
        <v>0</v>
      </c>
      <c r="Y21" s="54"/>
      <c r="Z21" s="179"/>
      <c r="AA21" s="71"/>
      <c r="AB21" s="70"/>
      <c r="AC21" s="69"/>
    </row>
    <row r="22" spans="1:29" customFormat="1" ht="12.75" customHeight="1" thickBot="1">
      <c r="A22" s="126" t="s">
        <v>8</v>
      </c>
      <c r="B22" s="47"/>
      <c r="C22" s="46"/>
      <c r="D22" s="45"/>
      <c r="E22" s="121">
        <v>1</v>
      </c>
      <c r="F22" s="121">
        <v>51</v>
      </c>
      <c r="G22" s="121">
        <v>104</v>
      </c>
      <c r="H22" s="57">
        <v>155</v>
      </c>
      <c r="I22" s="56"/>
      <c r="J22" s="172">
        <f>IF(H22=0,"",IF(H22="","",IF(H22=V22,0.5,IF(H22&gt;V22,1,IF(AND(H22&gt;0,V22=""),1,0)))))</f>
        <v>1</v>
      </c>
      <c r="K22" s="53"/>
      <c r="L22" s="178"/>
      <c r="M22" s="122"/>
      <c r="N22" s="123"/>
      <c r="O22" s="127"/>
      <c r="P22" s="47"/>
      <c r="Q22" s="46"/>
      <c r="R22" s="45"/>
      <c r="S22" s="121">
        <v>0</v>
      </c>
      <c r="T22" s="121">
        <v>43</v>
      </c>
      <c r="U22" s="121">
        <v>88</v>
      </c>
      <c r="V22" s="57">
        <v>131</v>
      </c>
      <c r="W22" s="56"/>
      <c r="X22" s="172">
        <f>IF(V22=0,"",IF(V22="","",IF(V22=H22,0.5,IF(V22&gt;H22,1,IF(AND(V22&gt;0,H22=""),1,0)))))</f>
        <v>0</v>
      </c>
      <c r="Y22" s="53"/>
      <c r="Z22" s="179"/>
    </row>
    <row r="23" spans="1:29" customFormat="1" ht="12.75" customHeight="1" thickBot="1">
      <c r="A23" s="128"/>
      <c r="B23" s="123"/>
      <c r="C23" s="123"/>
      <c r="D23" s="123"/>
      <c r="E23" s="129">
        <v>6</v>
      </c>
      <c r="F23" s="129">
        <v>161</v>
      </c>
      <c r="G23" s="129">
        <v>392</v>
      </c>
      <c r="H23" s="44">
        <v>553</v>
      </c>
      <c r="I23" s="43"/>
      <c r="J23" s="173">
        <f>IF(H23="","",SUM(J18:J19,J21:J22))</f>
        <v>2</v>
      </c>
      <c r="K23" s="174"/>
      <c r="L23" s="180">
        <f>IF(H18="","",RANK(AG11,$AG$10:$AG$15,0))</f>
        <v>3</v>
      </c>
      <c r="M23" s="123"/>
      <c r="N23" s="123"/>
      <c r="O23" s="128"/>
      <c r="P23" s="123"/>
      <c r="Q23" s="123"/>
      <c r="R23" s="123"/>
      <c r="S23" s="129">
        <v>4</v>
      </c>
      <c r="T23" s="129">
        <v>193</v>
      </c>
      <c r="U23" s="129">
        <v>371</v>
      </c>
      <c r="V23" s="44">
        <v>564</v>
      </c>
      <c r="W23" s="43"/>
      <c r="X23" s="173">
        <f>IF(V23="","",SUM(X18:X19,X21:X22))</f>
        <v>2</v>
      </c>
      <c r="Y23" s="176"/>
      <c r="Z23" s="181">
        <f>IF(V18="","",RANK(AH11,$AH$10:$AH$15,0))</f>
        <v>2</v>
      </c>
      <c r="AB23" s="42"/>
      <c r="AC23" s="41"/>
    </row>
    <row r="24" spans="1:29" customFormat="1" ht="9" customHeight="1">
      <c r="A24" s="117" t="s">
        <v>19</v>
      </c>
      <c r="B24" s="66" t="s">
        <v>20</v>
      </c>
      <c r="C24" s="65"/>
      <c r="D24" s="64"/>
      <c r="E24" s="118" t="s">
        <v>21</v>
      </c>
      <c r="F24" s="118" t="s">
        <v>22</v>
      </c>
      <c r="G24" s="118" t="s">
        <v>23</v>
      </c>
      <c r="H24" s="66" t="s">
        <v>24</v>
      </c>
      <c r="I24" s="64"/>
      <c r="J24" s="170" t="s">
        <v>25</v>
      </c>
      <c r="K24" s="171" t="s">
        <v>26</v>
      </c>
      <c r="L24" s="177"/>
      <c r="M24" s="119"/>
      <c r="N24" s="123"/>
      <c r="O24" s="117" t="s">
        <v>19</v>
      </c>
      <c r="P24" s="66" t="s">
        <v>20</v>
      </c>
      <c r="Q24" s="65"/>
      <c r="R24" s="64"/>
      <c r="S24" s="118" t="s">
        <v>21</v>
      </c>
      <c r="T24" s="118" t="s">
        <v>22</v>
      </c>
      <c r="U24" s="118" t="s">
        <v>23</v>
      </c>
      <c r="V24" s="66" t="s">
        <v>24</v>
      </c>
      <c r="W24" s="64"/>
      <c r="X24" s="170" t="s">
        <v>25</v>
      </c>
      <c r="Y24" s="171" t="s">
        <v>26</v>
      </c>
      <c r="Z24" s="179"/>
      <c r="AB24" s="41"/>
      <c r="AC24" s="41"/>
    </row>
    <row r="25" spans="1:29" customFormat="1" ht="12.75" customHeight="1">
      <c r="A25" s="120">
        <v>73383</v>
      </c>
      <c r="B25" s="63" t="s">
        <v>37</v>
      </c>
      <c r="C25" s="62"/>
      <c r="D25" s="61"/>
      <c r="E25" s="121">
        <v>1</v>
      </c>
      <c r="F25" s="121">
        <v>36</v>
      </c>
      <c r="G25" s="121">
        <v>86</v>
      </c>
      <c r="H25" s="57">
        <v>122</v>
      </c>
      <c r="I25" s="56"/>
      <c r="J25" s="172">
        <f>IF(H25=0,"",IF(H25="","",IF(H25=V25,0.5,IF(H25&gt;V25,1,IF(AND(H25&gt;0,V25=""),1,0)))))</f>
        <v>0</v>
      </c>
      <c r="K25" s="55">
        <f>IF(J30="","",IF(J30&amp;H30=X30&amp;V30,0.5,IF(J30&amp;H30&gt;X30&amp;V30,1,IF(J30&gt;X30,1,0))))</f>
        <v>0</v>
      </c>
      <c r="L25" s="178"/>
      <c r="M25" s="122"/>
      <c r="N25" s="123"/>
      <c r="O25" s="120">
        <v>78628</v>
      </c>
      <c r="P25" s="63" t="s">
        <v>38</v>
      </c>
      <c r="Q25" s="62"/>
      <c r="R25" s="61"/>
      <c r="S25" s="121">
        <v>0</v>
      </c>
      <c r="T25" s="121">
        <v>45</v>
      </c>
      <c r="U25" s="121">
        <v>78</v>
      </c>
      <c r="V25" s="57">
        <v>123</v>
      </c>
      <c r="W25" s="56"/>
      <c r="X25" s="172">
        <f>IF(V25=0,"",IF(V25="","",IF(V25=H25,0.5,IF(V25&gt;H25,1,IF(AND(V25&gt;0,H25=""),1,0)))))</f>
        <v>1</v>
      </c>
      <c r="Y25" s="55">
        <f>IF(X30="","",IF(X30&amp;V30=J30&amp;H30,0.5,IF(X30&amp;V30&gt;J30&amp;H30,1,IF(X30&gt;J30,1,0))))</f>
        <v>1</v>
      </c>
      <c r="Z25" s="179"/>
      <c r="AB25" s="41"/>
      <c r="AC25" s="41"/>
    </row>
    <row r="26" spans="1:29" customFormat="1" ht="12.75" customHeight="1">
      <c r="A26" s="124" t="s">
        <v>39</v>
      </c>
      <c r="B26" s="60"/>
      <c r="C26" s="59"/>
      <c r="D26" s="58"/>
      <c r="E26" s="121">
        <v>3</v>
      </c>
      <c r="F26" s="121">
        <v>30</v>
      </c>
      <c r="G26" s="121">
        <v>96</v>
      </c>
      <c r="H26" s="57">
        <v>126</v>
      </c>
      <c r="I26" s="56"/>
      <c r="J26" s="172">
        <f>IF(H26=0,"",IF(H26="","",IF(H26=V26,0.5,IF(H26&gt;V26,1,IF(AND(H26&gt;0,V26=""),1,0)))))</f>
        <v>0</v>
      </c>
      <c r="K26" s="54"/>
      <c r="L26" s="178"/>
      <c r="M26" s="122"/>
      <c r="N26" s="123"/>
      <c r="O26" s="124" t="s">
        <v>40</v>
      </c>
      <c r="P26" s="60"/>
      <c r="Q26" s="59"/>
      <c r="R26" s="58"/>
      <c r="S26" s="121">
        <v>0</v>
      </c>
      <c r="T26" s="121">
        <v>63</v>
      </c>
      <c r="U26" s="121">
        <v>92</v>
      </c>
      <c r="V26" s="57">
        <v>155</v>
      </c>
      <c r="W26" s="56"/>
      <c r="X26" s="172">
        <f>IF(V26=0,"",IF(V26="","",IF(V26=H26,0.5,IF(V26&gt;H26,1,IF(AND(V26&gt;0,H26=""),1,0)))))</f>
        <v>1</v>
      </c>
      <c r="Y26" s="54"/>
      <c r="Z26" s="179"/>
      <c r="AB26" s="41"/>
      <c r="AC26" s="41"/>
    </row>
    <row r="27" spans="1:29" customFormat="1" ht="9" customHeight="1">
      <c r="A27" s="125" t="s">
        <v>19</v>
      </c>
      <c r="B27" s="52" t="s">
        <v>32</v>
      </c>
      <c r="C27" s="51"/>
      <c r="D27" s="50"/>
      <c r="E27" s="121"/>
      <c r="F27" s="121"/>
      <c r="G27" s="121"/>
      <c r="H27" s="49"/>
      <c r="I27" s="48"/>
      <c r="J27" s="172"/>
      <c r="K27" s="54"/>
      <c r="L27" s="178"/>
      <c r="M27" s="122"/>
      <c r="N27" s="123"/>
      <c r="O27" s="125" t="s">
        <v>19</v>
      </c>
      <c r="P27" s="52" t="s">
        <v>32</v>
      </c>
      <c r="Q27" s="51"/>
      <c r="R27" s="50"/>
      <c r="S27" s="121"/>
      <c r="T27" s="121"/>
      <c r="U27" s="121"/>
      <c r="V27" s="49"/>
      <c r="W27" s="48"/>
      <c r="X27" s="172"/>
      <c r="Y27" s="54"/>
      <c r="Z27" s="179"/>
    </row>
    <row r="28" spans="1:29" customFormat="1" ht="12.75" customHeight="1">
      <c r="A28" s="120"/>
      <c r="B28" s="63"/>
      <c r="C28" s="62"/>
      <c r="D28" s="61"/>
      <c r="E28" s="121">
        <v>2</v>
      </c>
      <c r="F28" s="121">
        <v>35</v>
      </c>
      <c r="G28" s="121">
        <v>92</v>
      </c>
      <c r="H28" s="57">
        <v>127</v>
      </c>
      <c r="I28" s="56"/>
      <c r="J28" s="172">
        <f>IF(H28=0,"",IF(H28="","",IF(H28=V28,0.5,IF(H28&gt;V28,1,IF(AND(H28&gt;0,V28=""),1,0)))))</f>
        <v>0</v>
      </c>
      <c r="K28" s="54"/>
      <c r="L28" s="178"/>
      <c r="M28" s="122"/>
      <c r="N28" s="123"/>
      <c r="O28" s="120"/>
      <c r="P28" s="63"/>
      <c r="Q28" s="62"/>
      <c r="R28" s="61"/>
      <c r="S28" s="121">
        <v>1</v>
      </c>
      <c r="T28" s="121">
        <v>53</v>
      </c>
      <c r="U28" s="121">
        <v>89</v>
      </c>
      <c r="V28" s="57">
        <v>142</v>
      </c>
      <c r="W28" s="56"/>
      <c r="X28" s="172">
        <f>IF(V28=0,"",IF(V28="","",IF(V28=H28,0.5,IF(V28&gt;H28,1,IF(AND(V28&gt;0,H28=""),1,0)))))</f>
        <v>1</v>
      </c>
      <c r="Y28" s="54"/>
      <c r="Z28" s="179"/>
    </row>
    <row r="29" spans="1:29" customFormat="1" ht="12.75" customHeight="1" thickBot="1">
      <c r="A29" s="126" t="s">
        <v>8</v>
      </c>
      <c r="B29" s="47"/>
      <c r="C29" s="46"/>
      <c r="D29" s="45"/>
      <c r="E29" s="121">
        <v>5</v>
      </c>
      <c r="F29" s="121">
        <v>25</v>
      </c>
      <c r="G29" s="121">
        <v>83</v>
      </c>
      <c r="H29" s="57">
        <v>108</v>
      </c>
      <c r="I29" s="56"/>
      <c r="J29" s="172">
        <f>IF(H29=0,"",IF(H29="","",IF(H29=V29,0.5,IF(H29&gt;V29,1,IF(AND(H29&gt;0,V29=""),1,0)))))</f>
        <v>0</v>
      </c>
      <c r="K29" s="53"/>
      <c r="L29" s="178"/>
      <c r="M29" s="122"/>
      <c r="N29" s="123"/>
      <c r="O29" s="127"/>
      <c r="P29" s="47"/>
      <c r="Q29" s="46"/>
      <c r="R29" s="45"/>
      <c r="S29" s="121">
        <v>1</v>
      </c>
      <c r="T29" s="121">
        <v>32</v>
      </c>
      <c r="U29" s="121">
        <v>86</v>
      </c>
      <c r="V29" s="57">
        <v>118</v>
      </c>
      <c r="W29" s="56"/>
      <c r="X29" s="172">
        <f>IF(V29=0,"",IF(V29="","",IF(V29=H29,0.5,IF(V29&gt;H29,1,IF(AND(V29&gt;0,H29=""),1,0)))))</f>
        <v>1</v>
      </c>
      <c r="Y29" s="53"/>
      <c r="Z29" s="179"/>
    </row>
    <row r="30" spans="1:29" customFormat="1" ht="12.75" customHeight="1" thickBot="1">
      <c r="A30" s="128"/>
      <c r="B30" s="123"/>
      <c r="C30" s="123"/>
      <c r="D30" s="123"/>
      <c r="E30" s="129">
        <v>11</v>
      </c>
      <c r="F30" s="129">
        <v>126</v>
      </c>
      <c r="G30" s="129">
        <v>357</v>
      </c>
      <c r="H30" s="44">
        <v>483</v>
      </c>
      <c r="I30" s="43"/>
      <c r="J30" s="173">
        <f>IF(H30="","",SUM(J25:J26,J28:J29))</f>
        <v>0</v>
      </c>
      <c r="K30" s="174"/>
      <c r="L30" s="180">
        <f>IF(H25="","",RANK(AG12,$AG$10:$AG$15,0))</f>
        <v>6</v>
      </c>
      <c r="M30" s="123"/>
      <c r="N30" s="123"/>
      <c r="O30" s="128"/>
      <c r="P30" s="123"/>
      <c r="Q30" s="123"/>
      <c r="R30" s="123"/>
      <c r="S30" s="129">
        <v>2</v>
      </c>
      <c r="T30" s="129">
        <v>193</v>
      </c>
      <c r="U30" s="129">
        <v>345</v>
      </c>
      <c r="V30" s="44">
        <v>538</v>
      </c>
      <c r="W30" s="43"/>
      <c r="X30" s="173">
        <f>IF(V30="","",SUM(X25:X26,X28:X29))</f>
        <v>4</v>
      </c>
      <c r="Y30" s="174"/>
      <c r="Z30" s="181">
        <f>IF(V25="","",RANK(AH12,$AH$10:$AH$15,0))</f>
        <v>5</v>
      </c>
    </row>
    <row r="31" spans="1:29" customFormat="1" ht="9" customHeight="1">
      <c r="A31" s="117" t="s">
        <v>19</v>
      </c>
      <c r="B31" s="66" t="s">
        <v>20</v>
      </c>
      <c r="C31" s="65"/>
      <c r="D31" s="64"/>
      <c r="E31" s="118" t="s">
        <v>21</v>
      </c>
      <c r="F31" s="118" t="s">
        <v>22</v>
      </c>
      <c r="G31" s="118" t="s">
        <v>23</v>
      </c>
      <c r="H31" s="66" t="s">
        <v>24</v>
      </c>
      <c r="I31" s="64"/>
      <c r="J31" s="170" t="s">
        <v>25</v>
      </c>
      <c r="K31" s="171" t="s">
        <v>26</v>
      </c>
      <c r="L31" s="177"/>
      <c r="M31" s="119"/>
      <c r="N31" s="123"/>
      <c r="O31" s="117" t="s">
        <v>19</v>
      </c>
      <c r="P31" s="66" t="s">
        <v>20</v>
      </c>
      <c r="Q31" s="65"/>
      <c r="R31" s="64"/>
      <c r="S31" s="118" t="s">
        <v>21</v>
      </c>
      <c r="T31" s="118" t="s">
        <v>22</v>
      </c>
      <c r="U31" s="118" t="s">
        <v>23</v>
      </c>
      <c r="V31" s="66" t="s">
        <v>24</v>
      </c>
      <c r="W31" s="64"/>
      <c r="X31" s="170" t="s">
        <v>41</v>
      </c>
      <c r="Y31" s="171" t="s">
        <v>26</v>
      </c>
      <c r="Z31" s="179"/>
    </row>
    <row r="32" spans="1:29" customFormat="1" ht="12.75" customHeight="1">
      <c r="A32" s="120">
        <v>23149</v>
      </c>
      <c r="B32" s="63" t="s">
        <v>42</v>
      </c>
      <c r="C32" s="62"/>
      <c r="D32" s="61"/>
      <c r="E32" s="121">
        <v>3</v>
      </c>
      <c r="F32" s="121">
        <v>36</v>
      </c>
      <c r="G32" s="121">
        <v>80</v>
      </c>
      <c r="H32" s="57">
        <v>116</v>
      </c>
      <c r="I32" s="56"/>
      <c r="J32" s="172">
        <f>IF(H32=0,"",IF(H32="","",IF(H32=V32,0.5,IF(H32&gt;V32,1,IF(AND(H32&gt;0,V32=""),1,0)))))</f>
        <v>0</v>
      </c>
      <c r="K32" s="55">
        <f>IF(J37="","",IF(J37&amp;H37=X37&amp;V37,0.5,IF(J37&amp;H37&gt;X37&amp;V37,1,IF(J37&gt;X37,1,0))))</f>
        <v>0</v>
      </c>
      <c r="L32" s="178"/>
      <c r="M32" s="122"/>
      <c r="N32" s="123"/>
      <c r="O32" s="120">
        <v>78633</v>
      </c>
      <c r="P32" s="63" t="s">
        <v>43</v>
      </c>
      <c r="Q32" s="62"/>
      <c r="R32" s="61"/>
      <c r="S32" s="121">
        <v>2</v>
      </c>
      <c r="T32" s="121">
        <v>27</v>
      </c>
      <c r="U32" s="121">
        <v>98</v>
      </c>
      <c r="V32" s="57">
        <v>125</v>
      </c>
      <c r="W32" s="56"/>
      <c r="X32" s="172">
        <f>IF(V32=0,"",IF(V32="","",IF(V32=H32,0.5,IF(V32&gt;H32,1,IF(AND(V32&gt;0,H32=""),1,0)))))</f>
        <v>1</v>
      </c>
      <c r="Y32" s="55">
        <f>IF(X37="","",IF(X37&amp;V37=J37&amp;H37,0.5,IF(X37&amp;V37&gt;J37&amp;H37,1,IF(X37&gt;J37,1,0))))</f>
        <v>1</v>
      </c>
      <c r="Z32" s="179"/>
    </row>
    <row r="33" spans="1:30" customFormat="1" ht="12.75" customHeight="1">
      <c r="A33" s="124" t="s">
        <v>35</v>
      </c>
      <c r="B33" s="60"/>
      <c r="C33" s="59"/>
      <c r="D33" s="58"/>
      <c r="E33" s="121">
        <v>3</v>
      </c>
      <c r="F33" s="121">
        <v>39</v>
      </c>
      <c r="G33" s="121">
        <v>89</v>
      </c>
      <c r="H33" s="57">
        <v>128</v>
      </c>
      <c r="I33" s="56"/>
      <c r="J33" s="172">
        <f>IF(H33=0,"",IF(H33="","",IF(H33=V33,0.5,IF(H33&gt;V33,1,IF(AND(H33&gt;0,V33=""),1,0)))))</f>
        <v>1</v>
      </c>
      <c r="K33" s="54"/>
      <c r="L33" s="178"/>
      <c r="M33" s="122"/>
      <c r="N33" s="123"/>
      <c r="O33" s="124" t="s">
        <v>44</v>
      </c>
      <c r="P33" s="60"/>
      <c r="Q33" s="59"/>
      <c r="R33" s="58"/>
      <c r="S33" s="121">
        <v>2</v>
      </c>
      <c r="T33" s="121">
        <v>36</v>
      </c>
      <c r="U33" s="121">
        <v>84</v>
      </c>
      <c r="V33" s="57">
        <v>120</v>
      </c>
      <c r="W33" s="56"/>
      <c r="X33" s="172">
        <f>IF(V33=0,"",IF(V33="","",IF(V33=H33,0.5,IF(V33&gt;H33,1,IF(AND(V33&gt;0,H33=""),1,0)))))</f>
        <v>0</v>
      </c>
      <c r="Y33" s="54"/>
      <c r="Z33" s="179"/>
    </row>
    <row r="34" spans="1:30" customFormat="1" ht="9" customHeight="1">
      <c r="A34" s="125" t="s">
        <v>19</v>
      </c>
      <c r="B34" s="52" t="s">
        <v>32</v>
      </c>
      <c r="C34" s="51"/>
      <c r="D34" s="50"/>
      <c r="E34" s="121"/>
      <c r="F34" s="121"/>
      <c r="G34" s="121"/>
      <c r="H34" s="49"/>
      <c r="I34" s="48"/>
      <c r="J34" s="172"/>
      <c r="K34" s="54"/>
      <c r="L34" s="178"/>
      <c r="M34" s="122"/>
      <c r="N34" s="123"/>
      <c r="O34" s="125" t="s">
        <v>19</v>
      </c>
      <c r="P34" s="52" t="s">
        <v>32</v>
      </c>
      <c r="Q34" s="51"/>
      <c r="R34" s="50"/>
      <c r="S34" s="121"/>
      <c r="T34" s="121"/>
      <c r="U34" s="121"/>
      <c r="V34" s="49"/>
      <c r="W34" s="48"/>
      <c r="X34" s="172"/>
      <c r="Y34" s="54"/>
      <c r="Z34" s="179"/>
    </row>
    <row r="35" spans="1:30" customFormat="1" ht="12.75" customHeight="1">
      <c r="A35" s="120"/>
      <c r="B35" s="63"/>
      <c r="C35" s="62"/>
      <c r="D35" s="61"/>
      <c r="E35" s="121">
        <v>1</v>
      </c>
      <c r="F35" s="121">
        <v>45</v>
      </c>
      <c r="G35" s="121">
        <v>85</v>
      </c>
      <c r="H35" s="57">
        <v>130</v>
      </c>
      <c r="I35" s="56"/>
      <c r="J35" s="172">
        <f>IF(H35=0,"",IF(H35="","",IF(H35=V35,0.5,IF(H35&gt;V35,1,IF(AND(H35&gt;0,V35=""),1,0)))))</f>
        <v>0</v>
      </c>
      <c r="K35" s="54"/>
      <c r="L35" s="178"/>
      <c r="M35" s="122"/>
      <c r="N35" s="123"/>
      <c r="O35" s="120"/>
      <c r="P35" s="63"/>
      <c r="Q35" s="62"/>
      <c r="R35" s="61"/>
      <c r="S35" s="121">
        <v>1</v>
      </c>
      <c r="T35" s="121">
        <v>54</v>
      </c>
      <c r="U35" s="121">
        <v>94</v>
      </c>
      <c r="V35" s="57">
        <v>148</v>
      </c>
      <c r="W35" s="56"/>
      <c r="X35" s="172">
        <f>IF(V35=0,"",IF(V35="","",IF(V35=H35,0.5,IF(V35&gt;H35,1,IF(AND(V35&gt;0,H35=""),1,0)))))</f>
        <v>1</v>
      </c>
      <c r="Y35" s="54"/>
      <c r="Z35" s="179"/>
    </row>
    <row r="36" spans="1:30" customFormat="1" ht="12.75" customHeight="1" thickBot="1">
      <c r="A36" s="126" t="s">
        <v>8</v>
      </c>
      <c r="B36" s="47"/>
      <c r="C36" s="46"/>
      <c r="D36" s="45"/>
      <c r="E36" s="121">
        <v>1</v>
      </c>
      <c r="F36" s="121">
        <v>45</v>
      </c>
      <c r="G36" s="121">
        <v>88</v>
      </c>
      <c r="H36" s="57">
        <v>133</v>
      </c>
      <c r="I36" s="56"/>
      <c r="J36" s="172">
        <f>IF(H36=0,"",IF(H36="","",IF(H36=V36,0.5,IF(H36&gt;V36,1,IF(AND(H36&gt;0,V36=""),1,0)))))</f>
        <v>0</v>
      </c>
      <c r="K36" s="53"/>
      <c r="L36" s="178"/>
      <c r="M36" s="122"/>
      <c r="N36" s="123"/>
      <c r="O36" s="127"/>
      <c r="P36" s="47"/>
      <c r="Q36" s="46"/>
      <c r="R36" s="45"/>
      <c r="S36" s="121">
        <v>0</v>
      </c>
      <c r="T36" s="121">
        <v>42</v>
      </c>
      <c r="U36" s="121">
        <v>95</v>
      </c>
      <c r="V36" s="57">
        <v>137</v>
      </c>
      <c r="W36" s="56"/>
      <c r="X36" s="172">
        <f>IF(V36=0,"",IF(V36="","",IF(V36=H36,0.5,IF(V36&gt;H36,1,IF(AND(V36&gt;0,H36=""),1,0)))))</f>
        <v>1</v>
      </c>
      <c r="Y36" s="53"/>
      <c r="Z36" s="179"/>
    </row>
    <row r="37" spans="1:30" customFormat="1" ht="12.75" customHeight="1" thickBot="1">
      <c r="A37" s="128"/>
      <c r="B37" s="123"/>
      <c r="C37" s="123"/>
      <c r="D37" s="123"/>
      <c r="E37" s="129">
        <v>8</v>
      </c>
      <c r="F37" s="129">
        <v>165</v>
      </c>
      <c r="G37" s="129">
        <v>342</v>
      </c>
      <c r="H37" s="44">
        <v>507</v>
      </c>
      <c r="I37" s="43"/>
      <c r="J37" s="173">
        <f>IF(H37="","",SUM(J32:J33,J35:J36))</f>
        <v>1</v>
      </c>
      <c r="K37" s="174"/>
      <c r="L37" s="180">
        <f>IF(H32="","",RANK(AG13,$AG$10:$AG$15,0))</f>
        <v>5</v>
      </c>
      <c r="M37" s="123"/>
      <c r="N37" s="123"/>
      <c r="O37" s="128"/>
      <c r="P37" s="123"/>
      <c r="Q37" s="123"/>
      <c r="R37" s="123"/>
      <c r="S37" s="129">
        <v>5</v>
      </c>
      <c r="T37" s="129">
        <v>159</v>
      </c>
      <c r="U37" s="129">
        <v>371</v>
      </c>
      <c r="V37" s="44">
        <v>530</v>
      </c>
      <c r="W37" s="43"/>
      <c r="X37" s="173">
        <f>IF(V37="","",SUM(X32:X33,X35:X36))</f>
        <v>3</v>
      </c>
      <c r="Y37" s="174"/>
      <c r="Z37" s="181">
        <f>IF(V32="","",RANK(AH13,$AH$10:$AH$15,0))</f>
        <v>6</v>
      </c>
    </row>
    <row r="38" spans="1:30" customFormat="1" ht="9" customHeight="1">
      <c r="A38" s="117" t="s">
        <v>19</v>
      </c>
      <c r="B38" s="66" t="s">
        <v>20</v>
      </c>
      <c r="C38" s="65"/>
      <c r="D38" s="64"/>
      <c r="E38" s="118" t="s">
        <v>21</v>
      </c>
      <c r="F38" s="118" t="s">
        <v>22</v>
      </c>
      <c r="G38" s="118" t="s">
        <v>23</v>
      </c>
      <c r="H38" s="66" t="s">
        <v>24</v>
      </c>
      <c r="I38" s="64"/>
      <c r="J38" s="170" t="s">
        <v>25</v>
      </c>
      <c r="K38" s="171" t="s">
        <v>26</v>
      </c>
      <c r="L38" s="177"/>
      <c r="M38" s="119"/>
      <c r="N38" s="123"/>
      <c r="O38" s="117" t="s">
        <v>19</v>
      </c>
      <c r="P38" s="66" t="s">
        <v>20</v>
      </c>
      <c r="Q38" s="65"/>
      <c r="R38" s="64"/>
      <c r="S38" s="118" t="s">
        <v>21</v>
      </c>
      <c r="T38" s="118" t="s">
        <v>22</v>
      </c>
      <c r="U38" s="118" t="s">
        <v>23</v>
      </c>
      <c r="V38" s="66" t="s">
        <v>24</v>
      </c>
      <c r="W38" s="64"/>
      <c r="X38" s="170" t="s">
        <v>25</v>
      </c>
      <c r="Y38" s="171" t="s">
        <v>26</v>
      </c>
      <c r="Z38" s="179"/>
    </row>
    <row r="39" spans="1:30" customFormat="1" ht="12.75" customHeight="1">
      <c r="A39" s="120">
        <v>104456</v>
      </c>
      <c r="B39" s="63" t="s">
        <v>45</v>
      </c>
      <c r="C39" s="62"/>
      <c r="D39" s="61"/>
      <c r="E39" s="121">
        <v>0</v>
      </c>
      <c r="F39" s="121">
        <v>54</v>
      </c>
      <c r="G39" s="121">
        <v>93</v>
      </c>
      <c r="H39" s="57">
        <v>147</v>
      </c>
      <c r="I39" s="56"/>
      <c r="J39" s="172">
        <f>IF(H39=0,"",IF(H39="","",IF(H39=V39,0.5,IF(H39&gt;V39,1,IF(AND(H39&gt;0,V39=""),1,0)))))</f>
        <v>1</v>
      </c>
      <c r="K39" s="55">
        <f>IF(J44="","",IF(J44&amp;H44=X44&amp;V44,0.5,IF(J44&amp;H44&gt;X44&amp;V44,1,IF(J44&gt;X44,1,0))))</f>
        <v>1</v>
      </c>
      <c r="L39" s="178"/>
      <c r="M39" s="122"/>
      <c r="N39" s="123"/>
      <c r="O39" s="120">
        <v>78466</v>
      </c>
      <c r="P39" s="63" t="s">
        <v>46</v>
      </c>
      <c r="Q39" s="62"/>
      <c r="R39" s="61"/>
      <c r="S39" s="121">
        <v>1</v>
      </c>
      <c r="T39" s="121">
        <v>53</v>
      </c>
      <c r="U39" s="121">
        <v>89</v>
      </c>
      <c r="V39" s="57">
        <v>142</v>
      </c>
      <c r="W39" s="56"/>
      <c r="X39" s="172">
        <f>IF(V39=0,"",IF(V39="","",IF(V39=H39,0.5,IF(V39&gt;H39,1,IF(AND(V39&gt;0,H39=""),1,0)))))</f>
        <v>0</v>
      </c>
      <c r="Y39" s="55">
        <f>IF(X44="","",IF(X44&amp;V44=J44&amp;H44,0.5,IF(X44&amp;V44&gt;J44&amp;H44,1,IF(X44&gt;J44,1,0))))</f>
        <v>0</v>
      </c>
      <c r="Z39" s="179"/>
    </row>
    <row r="40" spans="1:30" customFormat="1" ht="12.75" customHeight="1">
      <c r="A40" s="124" t="s">
        <v>47</v>
      </c>
      <c r="B40" s="60"/>
      <c r="C40" s="59"/>
      <c r="D40" s="58"/>
      <c r="E40" s="121">
        <v>1</v>
      </c>
      <c r="F40" s="121">
        <v>44</v>
      </c>
      <c r="G40" s="121">
        <v>92</v>
      </c>
      <c r="H40" s="57">
        <v>136</v>
      </c>
      <c r="I40" s="56"/>
      <c r="J40" s="172">
        <f>IF(H40=0,"",IF(H40="","",IF(H40=V40,0.5,IF(H40&gt;V40,1,IF(AND(H40&gt;0,V40=""),1,0)))))</f>
        <v>1</v>
      </c>
      <c r="K40" s="54"/>
      <c r="L40" s="178"/>
      <c r="M40" s="122"/>
      <c r="N40" s="123"/>
      <c r="O40" s="124" t="s">
        <v>48</v>
      </c>
      <c r="P40" s="60"/>
      <c r="Q40" s="59"/>
      <c r="R40" s="58"/>
      <c r="S40" s="121">
        <v>4</v>
      </c>
      <c r="T40" s="121">
        <v>43</v>
      </c>
      <c r="U40" s="121">
        <v>81</v>
      </c>
      <c r="V40" s="57">
        <v>124</v>
      </c>
      <c r="W40" s="56"/>
      <c r="X40" s="172">
        <f>IF(V40=0,"",IF(V40="","",IF(V40=H40,0.5,IF(V40&gt;H40,1,IF(AND(V40&gt;0,H40=""),1,0)))))</f>
        <v>0</v>
      </c>
      <c r="Y40" s="54"/>
      <c r="Z40" s="179"/>
    </row>
    <row r="41" spans="1:30" customFormat="1" ht="9" customHeight="1">
      <c r="A41" s="125" t="s">
        <v>19</v>
      </c>
      <c r="B41" s="52" t="s">
        <v>32</v>
      </c>
      <c r="C41" s="51"/>
      <c r="D41" s="50"/>
      <c r="E41" s="121"/>
      <c r="F41" s="121"/>
      <c r="G41" s="121"/>
      <c r="H41" s="49"/>
      <c r="I41" s="48"/>
      <c r="J41" s="172"/>
      <c r="K41" s="54"/>
      <c r="L41" s="178"/>
      <c r="M41" s="122"/>
      <c r="N41" s="123"/>
      <c r="O41" s="125" t="s">
        <v>19</v>
      </c>
      <c r="P41" s="52" t="s">
        <v>32</v>
      </c>
      <c r="Q41" s="51"/>
      <c r="R41" s="50"/>
      <c r="S41" s="121"/>
      <c r="T41" s="121"/>
      <c r="U41" s="121"/>
      <c r="V41" s="49"/>
      <c r="W41" s="48"/>
      <c r="X41" s="172"/>
      <c r="Y41" s="54"/>
      <c r="Z41" s="179"/>
    </row>
    <row r="42" spans="1:30" customFormat="1" ht="12.75" customHeight="1">
      <c r="A42" s="120"/>
      <c r="B42" s="63"/>
      <c r="C42" s="62"/>
      <c r="D42" s="61"/>
      <c r="E42" s="121">
        <v>0</v>
      </c>
      <c r="F42" s="121">
        <v>44</v>
      </c>
      <c r="G42" s="121">
        <v>102</v>
      </c>
      <c r="H42" s="57">
        <v>146</v>
      </c>
      <c r="I42" s="56"/>
      <c r="J42" s="172">
        <f>IF(H42=0,"",IF(H42="","",IF(H42=V42,0.5,IF(H42&gt;V42,1,IF(AND(H42&gt;0,V42=""),1,0)))))</f>
        <v>0</v>
      </c>
      <c r="K42" s="54"/>
      <c r="L42" s="178"/>
      <c r="M42" s="122"/>
      <c r="N42" s="123"/>
      <c r="O42" s="120"/>
      <c r="P42" s="63"/>
      <c r="Q42" s="62"/>
      <c r="R42" s="61"/>
      <c r="S42" s="121">
        <v>0</v>
      </c>
      <c r="T42" s="121">
        <v>53</v>
      </c>
      <c r="U42" s="121">
        <v>94</v>
      </c>
      <c r="V42" s="57">
        <v>147</v>
      </c>
      <c r="W42" s="56"/>
      <c r="X42" s="172">
        <f>IF(V42=0,"",IF(V42="","",IF(V42=H42,0.5,IF(V42&gt;H42,1,IF(AND(V42&gt;0,H42=""),1,0)))))</f>
        <v>1</v>
      </c>
      <c r="Y42" s="54"/>
      <c r="Z42" s="179"/>
    </row>
    <row r="43" spans="1:30" customFormat="1" ht="12.75" customHeight="1" thickBot="1">
      <c r="A43" s="126" t="s">
        <v>8</v>
      </c>
      <c r="B43" s="47"/>
      <c r="C43" s="46"/>
      <c r="D43" s="45"/>
      <c r="E43" s="121">
        <v>1</v>
      </c>
      <c r="F43" s="121">
        <v>43</v>
      </c>
      <c r="G43" s="121">
        <v>88</v>
      </c>
      <c r="H43" s="57">
        <v>131</v>
      </c>
      <c r="I43" s="56"/>
      <c r="J43" s="172">
        <f>IF(H43=0,"",IF(H43="","",IF(H43=V43,0.5,IF(H43&gt;V43,1,IF(AND(H43&gt;0,V43=""),1,0)))))</f>
        <v>1</v>
      </c>
      <c r="K43" s="53"/>
      <c r="L43" s="178"/>
      <c r="M43" s="122"/>
      <c r="N43" s="123"/>
      <c r="O43" s="127"/>
      <c r="P43" s="47"/>
      <c r="Q43" s="46"/>
      <c r="R43" s="45"/>
      <c r="S43" s="121">
        <v>2</v>
      </c>
      <c r="T43" s="121">
        <v>42</v>
      </c>
      <c r="U43" s="121">
        <v>86</v>
      </c>
      <c r="V43" s="57">
        <v>128</v>
      </c>
      <c r="W43" s="56"/>
      <c r="X43" s="172">
        <f>IF(V43=0,"",IF(V43="","",IF(V43=H43,0.5,IF(V43&gt;H43,1,IF(AND(V43&gt;0,H43=""),1,0)))))</f>
        <v>0</v>
      </c>
      <c r="Y43" s="53"/>
      <c r="Z43" s="179"/>
    </row>
    <row r="44" spans="1:30" customFormat="1" ht="12.75" customHeight="1" thickBot="1">
      <c r="A44" s="128"/>
      <c r="B44" s="123"/>
      <c r="C44" s="123"/>
      <c r="D44" s="123"/>
      <c r="E44" s="129">
        <v>2</v>
      </c>
      <c r="F44" s="129">
        <v>185</v>
      </c>
      <c r="G44" s="129">
        <v>375</v>
      </c>
      <c r="H44" s="44">
        <v>560</v>
      </c>
      <c r="I44" s="43"/>
      <c r="J44" s="173">
        <f>IF(H44="","",SUM(J39:J40,J42:J43))</f>
        <v>3</v>
      </c>
      <c r="K44" s="174"/>
      <c r="L44" s="180">
        <f>IF(H39="","",RANK(AG14,$AG$10:$AG$15,0))</f>
        <v>2</v>
      </c>
      <c r="M44" s="123"/>
      <c r="N44" s="123"/>
      <c r="O44" s="128"/>
      <c r="P44" s="123"/>
      <c r="Q44" s="123"/>
      <c r="R44" s="123"/>
      <c r="S44" s="129">
        <v>7</v>
      </c>
      <c r="T44" s="129">
        <v>191</v>
      </c>
      <c r="U44" s="129">
        <v>350</v>
      </c>
      <c r="V44" s="44">
        <v>541</v>
      </c>
      <c r="W44" s="43"/>
      <c r="X44" s="173">
        <f>IF(V44="","",SUM(X39:X40,X42:X43))</f>
        <v>1</v>
      </c>
      <c r="Y44" s="174"/>
      <c r="Z44" s="181">
        <f>IF(V39="","",RANK(AH14,$AH$10:$AH$15,0))</f>
        <v>4</v>
      </c>
    </row>
    <row r="45" spans="1:30" customFormat="1" ht="9" customHeight="1">
      <c r="A45" s="117" t="s">
        <v>19</v>
      </c>
      <c r="B45" s="66" t="s">
        <v>20</v>
      </c>
      <c r="C45" s="65"/>
      <c r="D45" s="64"/>
      <c r="E45" s="118" t="s">
        <v>21</v>
      </c>
      <c r="F45" s="118" t="s">
        <v>22</v>
      </c>
      <c r="G45" s="118" t="s">
        <v>23</v>
      </c>
      <c r="H45" s="66" t="s">
        <v>24</v>
      </c>
      <c r="I45" s="64"/>
      <c r="J45" s="170" t="s">
        <v>25</v>
      </c>
      <c r="K45" s="171" t="s">
        <v>26</v>
      </c>
      <c r="L45" s="177"/>
      <c r="M45" s="119"/>
      <c r="N45" s="123"/>
      <c r="O45" s="117" t="s">
        <v>19</v>
      </c>
      <c r="P45" s="66" t="s">
        <v>20</v>
      </c>
      <c r="Q45" s="65"/>
      <c r="R45" s="64"/>
      <c r="S45" s="118" t="s">
        <v>21</v>
      </c>
      <c r="T45" s="118" t="s">
        <v>22</v>
      </c>
      <c r="U45" s="118" t="s">
        <v>23</v>
      </c>
      <c r="V45" s="66" t="s">
        <v>24</v>
      </c>
      <c r="W45" s="64"/>
      <c r="X45" s="170" t="s">
        <v>25</v>
      </c>
      <c r="Y45" s="171" t="s">
        <v>26</v>
      </c>
      <c r="Z45" s="179"/>
    </row>
    <row r="46" spans="1:30" customFormat="1" ht="12.75" customHeight="1">
      <c r="A46" s="120">
        <v>23150</v>
      </c>
      <c r="B46" s="40" t="s">
        <v>49</v>
      </c>
      <c r="C46" s="39"/>
      <c r="D46" s="38"/>
      <c r="E46" s="121">
        <v>1</v>
      </c>
      <c r="F46" s="121">
        <v>61</v>
      </c>
      <c r="G46" s="121">
        <v>88</v>
      </c>
      <c r="H46" s="57">
        <v>149</v>
      </c>
      <c r="I46" s="56"/>
      <c r="J46" s="172">
        <f>IF(H46=0,"",IF(H46="","",IF(H46=V46,0.5,IF(H46&gt;V46,1,IF(AND(H46&gt;0,V46=""),1,0)))))</f>
        <v>0</v>
      </c>
      <c r="K46" s="55">
        <f>IF(J51="","",IF(J51&amp;H51=X51&amp;V51,0.5,IF(J51&amp;H51&gt;X51&amp;V51,1,IF(J51&gt;X51,1,0))))</f>
        <v>1</v>
      </c>
      <c r="L46" s="178"/>
      <c r="M46" s="122"/>
      <c r="N46" s="123"/>
      <c r="O46" s="120">
        <v>123926</v>
      </c>
      <c r="P46" s="40" t="s">
        <v>50</v>
      </c>
      <c r="Q46" s="39"/>
      <c r="R46" s="38"/>
      <c r="S46" s="121">
        <v>0</v>
      </c>
      <c r="T46" s="121">
        <v>69</v>
      </c>
      <c r="U46" s="121">
        <v>97</v>
      </c>
      <c r="V46" s="57">
        <v>166</v>
      </c>
      <c r="W46" s="56"/>
      <c r="X46" s="172">
        <f>IF(V46=0,"",IF(V46="","",IF(V46=H46,0.5,IF(V46&gt;H46,1,IF(AND(V46&gt;0,H46=""),1,0)))))</f>
        <v>1</v>
      </c>
      <c r="Y46" s="55">
        <f>IF(X51="","",IF(X51&amp;V51=J51&amp;H51,0.5,IF(X51&amp;V51&gt;J51&amp;H51,1,IF(X51&gt;J51,1,0))))</f>
        <v>0</v>
      </c>
      <c r="Z46" s="179"/>
    </row>
    <row r="47" spans="1:30" customFormat="1" ht="12.75" customHeight="1">
      <c r="A47" s="124" t="s">
        <v>51</v>
      </c>
      <c r="B47" s="37"/>
      <c r="C47" s="36"/>
      <c r="D47" s="35"/>
      <c r="E47" s="121">
        <v>1</v>
      </c>
      <c r="F47" s="121">
        <v>62</v>
      </c>
      <c r="G47" s="121">
        <v>90</v>
      </c>
      <c r="H47" s="57">
        <v>152</v>
      </c>
      <c r="I47" s="56"/>
      <c r="J47" s="172">
        <f>IF(H47=0,"",IF(H47="","",IF(H47=V47,0.5,IF(H47&gt;V47,1,IF(AND(H47&gt;0,V47=""),1,0)))))</f>
        <v>0.5</v>
      </c>
      <c r="K47" s="54"/>
      <c r="L47" s="178"/>
      <c r="M47" s="122"/>
      <c r="N47" s="123"/>
      <c r="O47" s="124" t="s">
        <v>52</v>
      </c>
      <c r="P47" s="37"/>
      <c r="Q47" s="36"/>
      <c r="R47" s="35"/>
      <c r="S47" s="121">
        <v>1</v>
      </c>
      <c r="T47" s="121">
        <v>62</v>
      </c>
      <c r="U47" s="121">
        <v>90</v>
      </c>
      <c r="V47" s="57">
        <v>152</v>
      </c>
      <c r="W47" s="56"/>
      <c r="X47" s="172">
        <f>IF(V47=0,"",IF(V47="","",IF(V47=H47,0.5,IF(V47&gt;H47,1,IF(AND(V47&gt;0,H47=""),1,0)))))</f>
        <v>0.5</v>
      </c>
      <c r="Y47" s="54"/>
      <c r="Z47" s="179"/>
      <c r="AD47" s="130"/>
    </row>
    <row r="48" spans="1:30" customFormat="1" ht="9" customHeight="1">
      <c r="A48" s="125" t="s">
        <v>19</v>
      </c>
      <c r="B48" s="52" t="s">
        <v>32</v>
      </c>
      <c r="C48" s="51"/>
      <c r="D48" s="50"/>
      <c r="E48" s="121"/>
      <c r="F48" s="121"/>
      <c r="G48" s="121"/>
      <c r="H48" s="49"/>
      <c r="I48" s="48"/>
      <c r="J48" s="172"/>
      <c r="K48" s="54"/>
      <c r="L48" s="178"/>
      <c r="M48" s="122"/>
      <c r="N48" s="123"/>
      <c r="O48" s="125" t="s">
        <v>19</v>
      </c>
      <c r="P48" s="52" t="s">
        <v>32</v>
      </c>
      <c r="Q48" s="51"/>
      <c r="R48" s="50"/>
      <c r="S48" s="121"/>
      <c r="T48" s="121"/>
      <c r="U48" s="121"/>
      <c r="V48" s="49"/>
      <c r="W48" s="48"/>
      <c r="X48" s="172"/>
      <c r="Y48" s="54"/>
      <c r="Z48" s="179"/>
    </row>
    <row r="49" spans="1:35" customFormat="1" ht="12.75" customHeight="1">
      <c r="A49" s="120"/>
      <c r="B49" s="63"/>
      <c r="C49" s="62"/>
      <c r="D49" s="61"/>
      <c r="E49" s="121">
        <v>0</v>
      </c>
      <c r="F49" s="121">
        <v>54</v>
      </c>
      <c r="G49" s="121">
        <v>89</v>
      </c>
      <c r="H49" s="57">
        <v>143</v>
      </c>
      <c r="I49" s="56"/>
      <c r="J49" s="172">
        <f>IF(H49=0,"",IF(H49="","",IF(H49=V49,0.5,IF(H49&gt;V49,1,IF(AND(H49&gt;0,V49=""),1,0)))))</f>
        <v>1</v>
      </c>
      <c r="K49" s="54"/>
      <c r="L49" s="178"/>
      <c r="M49" s="122"/>
      <c r="N49" s="123"/>
      <c r="O49" s="120"/>
      <c r="P49" s="63"/>
      <c r="Q49" s="62"/>
      <c r="R49" s="61"/>
      <c r="S49" s="121">
        <v>3</v>
      </c>
      <c r="T49" s="121">
        <v>34</v>
      </c>
      <c r="U49" s="121">
        <v>83</v>
      </c>
      <c r="V49" s="57">
        <v>117</v>
      </c>
      <c r="W49" s="56"/>
      <c r="X49" s="172">
        <f>IF(V49=0,"",IF(V49="","",IF(V49=H49,0.5,IF(V49&gt;H49,1,IF(AND(V49&gt;0,H49=""),1,0)))))</f>
        <v>0</v>
      </c>
      <c r="Y49" s="54"/>
      <c r="Z49" s="179"/>
    </row>
    <row r="50" spans="1:35" customFormat="1" ht="12.75" customHeight="1" thickBot="1">
      <c r="A50" s="126" t="s">
        <v>8</v>
      </c>
      <c r="B50" s="47"/>
      <c r="C50" s="46"/>
      <c r="D50" s="45"/>
      <c r="E50" s="121">
        <v>1</v>
      </c>
      <c r="F50" s="121">
        <v>53</v>
      </c>
      <c r="G50" s="121">
        <v>91</v>
      </c>
      <c r="H50" s="57">
        <v>144</v>
      </c>
      <c r="I50" s="56"/>
      <c r="J50" s="172">
        <f>IF(H50=0,"",IF(H50="","",IF(H50=V50,0.5,IF(H50&gt;V50,1,IF(AND(H50&gt;0,V50=""),1,0)))))</f>
        <v>1</v>
      </c>
      <c r="K50" s="53"/>
      <c r="L50" s="178"/>
      <c r="M50" s="122"/>
      <c r="N50" s="123"/>
      <c r="O50" s="127"/>
      <c r="P50" s="47"/>
      <c r="Q50" s="46"/>
      <c r="R50" s="45"/>
      <c r="S50" s="121">
        <v>3</v>
      </c>
      <c r="T50" s="121">
        <v>33</v>
      </c>
      <c r="U50" s="121">
        <v>91</v>
      </c>
      <c r="V50" s="57">
        <v>124</v>
      </c>
      <c r="W50" s="56"/>
      <c r="X50" s="172">
        <f>IF(V50=0,"",IF(V50="","",IF(V50=H50,0.5,IF(V50&gt;H50,1,IF(AND(V50&gt;0,H50=""),1,0)))))</f>
        <v>0</v>
      </c>
      <c r="Y50" s="53"/>
      <c r="Z50" s="179"/>
    </row>
    <row r="51" spans="1:35" customFormat="1" ht="12.75" customHeight="1" thickBot="1">
      <c r="A51" s="103"/>
      <c r="B51" s="103"/>
      <c r="C51" s="103"/>
      <c r="D51" s="103"/>
      <c r="E51" s="129">
        <v>3</v>
      </c>
      <c r="F51" s="129">
        <v>230</v>
      </c>
      <c r="G51" s="129">
        <v>358</v>
      </c>
      <c r="H51" s="44">
        <v>588</v>
      </c>
      <c r="I51" s="43"/>
      <c r="J51" s="173">
        <f>IF(H51="","",SUM(J46:J47,J49:J50))</f>
        <v>2.5</v>
      </c>
      <c r="K51" s="175"/>
      <c r="L51" s="180">
        <f>IF(H46="","",RANK(AG15,$AG$10:$AG$15,0))</f>
        <v>1</v>
      </c>
      <c r="M51" s="123"/>
      <c r="N51" s="123"/>
      <c r="O51" s="123"/>
      <c r="P51" s="123"/>
      <c r="Q51" s="123"/>
      <c r="R51" s="123"/>
      <c r="S51" s="129">
        <v>7</v>
      </c>
      <c r="T51" s="129">
        <v>198</v>
      </c>
      <c r="U51" s="129">
        <v>361</v>
      </c>
      <c r="V51" s="44">
        <v>559</v>
      </c>
      <c r="W51" s="43"/>
      <c r="X51" s="173">
        <f>IF(V51="","",SUM(X46:X47,X49:X50))</f>
        <v>1.5</v>
      </c>
      <c r="Y51" s="175"/>
      <c r="Z51" s="181">
        <f>IF(V46="","",RANK(AH15,$AH$10:$AH$15,0))</f>
        <v>3</v>
      </c>
    </row>
    <row r="52" spans="1:35" customFormat="1" ht="12.75" customHeight="1">
      <c r="A52" s="103"/>
      <c r="B52" s="103"/>
      <c r="C52" s="103"/>
      <c r="D52" s="131"/>
      <c r="E52" s="132" t="s">
        <v>53</v>
      </c>
      <c r="F52" s="132" t="s">
        <v>54</v>
      </c>
      <c r="G52" s="132" t="s">
        <v>55</v>
      </c>
      <c r="H52" s="34" t="s">
        <v>56</v>
      </c>
      <c r="I52" s="33"/>
      <c r="J52" s="168" t="s">
        <v>25</v>
      </c>
      <c r="K52" s="168" t="s">
        <v>26</v>
      </c>
      <c r="L52" s="133"/>
      <c r="M52" s="103"/>
      <c r="N52" s="103"/>
      <c r="O52" s="103"/>
      <c r="P52" s="103"/>
      <c r="Q52" s="103"/>
      <c r="R52" s="131"/>
      <c r="S52" s="132" t="s">
        <v>53</v>
      </c>
      <c r="T52" s="132" t="s">
        <v>54</v>
      </c>
      <c r="U52" s="132" t="s">
        <v>55</v>
      </c>
      <c r="V52" s="34" t="s">
        <v>56</v>
      </c>
      <c r="W52" s="33"/>
      <c r="X52" s="168" t="s">
        <v>25</v>
      </c>
      <c r="Y52" s="168" t="s">
        <v>26</v>
      </c>
      <c r="Z52" s="133"/>
    </row>
    <row r="53" spans="1:35" customFormat="1" ht="14.25" customHeight="1">
      <c r="A53" s="103"/>
      <c r="B53" s="103"/>
      <c r="C53" s="103"/>
      <c r="D53" s="103"/>
      <c r="E53" s="134">
        <v>36</v>
      </c>
      <c r="F53" s="134">
        <v>1044</v>
      </c>
      <c r="G53" s="134">
        <v>2176</v>
      </c>
      <c r="H53" s="32">
        <v>3220</v>
      </c>
      <c r="I53" s="31"/>
      <c r="J53" s="169">
        <f>IF(H53="","",SUM(J16,J23,J30,J37,J44,J51))</f>
        <v>8.5</v>
      </c>
      <c r="K53" s="169">
        <f>IF(J53="","",SUM(K11,K18,K25,K32,K39,K46))</f>
        <v>2</v>
      </c>
      <c r="L53" s="30" t="s">
        <v>57</v>
      </c>
      <c r="M53" s="29"/>
      <c r="N53" s="29"/>
      <c r="P53" s="103"/>
      <c r="Q53" s="103"/>
      <c r="R53" s="103"/>
      <c r="S53" s="134">
        <v>26</v>
      </c>
      <c r="T53" s="134">
        <v>1133</v>
      </c>
      <c r="U53" s="134">
        <v>2163</v>
      </c>
      <c r="V53" s="32">
        <v>3296</v>
      </c>
      <c r="W53" s="31"/>
      <c r="X53" s="169">
        <f>IF(V53="","",SUM(X16,X23,X30,X37,X44,X51))</f>
        <v>15.5</v>
      </c>
      <c r="Y53" s="169">
        <f>IF(X53="","",SUM(Y11,Y18,Y25,Y32,Y39,Y46))</f>
        <v>4</v>
      </c>
    </row>
    <row r="54" spans="1:35" customFormat="1" ht="13.5" customHeight="1">
      <c r="C54" s="135" t="s">
        <v>58</v>
      </c>
      <c r="D54" s="136">
        <v>3220</v>
      </c>
      <c r="E54" s="28" t="s">
        <v>59</v>
      </c>
      <c r="F54" s="28"/>
      <c r="G54" s="28"/>
      <c r="H54" s="28"/>
      <c r="I54" s="28"/>
      <c r="J54" s="136">
        <f>IF(D54=0,0,IF(D54=R54,1,IF(D54&gt;R54,2,0)))</f>
        <v>0</v>
      </c>
      <c r="K54" s="113"/>
      <c r="L54" s="141">
        <f>SUM(K53,J54)</f>
        <v>2</v>
      </c>
      <c r="M54" s="137" t="s">
        <v>60</v>
      </c>
      <c r="N54" s="142">
        <f>SUM(Y53,X54)</f>
        <v>6</v>
      </c>
      <c r="O54" s="138"/>
      <c r="Q54" s="135" t="s">
        <v>58</v>
      </c>
      <c r="R54" s="136">
        <v>3296</v>
      </c>
      <c r="S54" s="27" t="s">
        <v>59</v>
      </c>
      <c r="T54" s="27"/>
      <c r="U54" s="27"/>
      <c r="V54" s="27"/>
      <c r="W54" s="135"/>
      <c r="X54" s="136">
        <f>IF(R54=0,0,IF(R54=D54,1,IF(R54&gt;D54,2,0)))</f>
        <v>2</v>
      </c>
    </row>
    <row r="55" spans="1:35" customFormat="1" ht="13.5" customHeight="1">
      <c r="A55" s="26" t="str">
        <f>IF(AND(C4="",L54&gt;N54),"*** Heimsieg ***",IF(AND(C4="",L54&lt;&gt;"",L54=N54),"*** Unentschieden ***",IF(C4="","",IF(L54&gt;N54,"Sieger nach Mannschaftspunkten ",IF(AND(L54=N54,J53&gt;X53),"Sieger nach Satzpunkten",IF(L55=2,"Sieger nach Sudden Victory",IF(AND(L54=N54,J53=X53,L55=1),"Sudden Victory ausspielen !","")))))))</f>
        <v/>
      </c>
      <c r="B55" s="26"/>
      <c r="C55" s="26"/>
      <c r="D55" s="26"/>
      <c r="E55" s="26"/>
      <c r="F55" s="26"/>
      <c r="K55" s="159" t="s">
        <v>61</v>
      </c>
      <c r="L55" s="160">
        <f>IF(G11="","",  IF(AND(L54=N54,C4&lt;&gt;""),  IF(J53=X53,  IF(L56=N56,1,IF(L56&gt;N56,2,0)),  IF(J53&gt;X53,2,0)),  IF(L54=N54,1,IF(L54&gt;N54,2,0)) ))</f>
        <v>0</v>
      </c>
      <c r="M55" s="161" t="s">
        <v>60</v>
      </c>
      <c r="N55" s="160">
        <f>IF(V11="","",  IF(AND(L54=N54,C4&lt;&gt;""),  IF(J53=X53,  IF(L56=N56,1,IF(L56&gt;N56,0,2)),  IF(J53&gt;X53,0,2)),  IF(N54=L54,1,IF(N54&gt;L54,2,0)) ))</f>
        <v>2</v>
      </c>
      <c r="O55" s="182"/>
      <c r="Q55" s="26" t="str">
        <f>IF(AND(C4="",N54&gt;L54),"*** Auswärtssieg ***",IF(AND(C4="",L54&lt;&gt;"",L54=N54),"*** Unentschieden ***",IF(C4="","",IF(L54&lt;N54,"Sieger nach Mannschaftspunkten ",IF(AND(L54=N54,J53&lt;X53),"Sieger nach Satzpunkten",IF(N55=2,"Sieger nach Sudden Victory",IF(AND(L54=N54,J53=X53,L55=1),"Sudden Victory ausspielen !","")))))))</f>
        <v>*** Auswärtssieg ***</v>
      </c>
      <c r="R55" s="26"/>
      <c r="S55" s="26"/>
      <c r="T55" s="26"/>
      <c r="U55" s="26"/>
      <c r="V55" s="26"/>
      <c r="W55" s="26"/>
      <c r="X55" s="26"/>
      <c r="Y55" s="26"/>
    </row>
    <row r="56" spans="1:35" customFormat="1" ht="13.5" customHeight="1">
      <c r="A56" s="25"/>
      <c r="B56" s="25"/>
      <c r="C56" s="25"/>
      <c r="D56" s="25"/>
      <c r="E56" s="25"/>
      <c r="F56" s="25"/>
      <c r="G56" s="162"/>
      <c r="K56" s="183"/>
      <c r="L56" s="163"/>
      <c r="M56" s="161" t="str">
        <f>IF(AND(L54=N54,J53=X53,C4&lt;&gt;""),":","")</f>
        <v/>
      </c>
      <c r="N56" s="163"/>
      <c r="O56" s="164" t="str">
        <f>IF(AND(L54&lt;&gt;"",L54=N54,J53=X53,C4&lt;&gt;""),"Sudden Victory","")</f>
        <v/>
      </c>
      <c r="Q56" s="25"/>
      <c r="R56" s="25"/>
      <c r="S56" s="25"/>
      <c r="T56" s="25"/>
      <c r="U56" s="25"/>
      <c r="V56" s="25"/>
      <c r="W56" s="25"/>
      <c r="X56" s="25"/>
      <c r="Y56" s="25"/>
    </row>
    <row r="57" spans="1:35" customFormat="1" ht="10.5" customHeight="1">
      <c r="A57" s="179"/>
      <c r="B57" s="184" t="s">
        <v>62</v>
      </c>
      <c r="C57" s="179"/>
      <c r="D57" s="179"/>
      <c r="E57" s="179"/>
      <c r="F57" s="179"/>
      <c r="G57" s="179"/>
      <c r="H57" s="184" t="s">
        <v>63</v>
      </c>
      <c r="I57" s="165" t="s">
        <v>64</v>
      </c>
      <c r="J57" s="185" t="s">
        <v>65</v>
      </c>
      <c r="K57" s="165"/>
      <c r="L57" s="186" t="s">
        <v>66</v>
      </c>
      <c r="M57" s="179"/>
      <c r="N57" s="24"/>
      <c r="O57" s="24"/>
      <c r="P57" s="24"/>
      <c r="Q57" s="187"/>
      <c r="R57" s="184" t="s">
        <v>67</v>
      </c>
      <c r="S57" s="179"/>
      <c r="T57" s="179"/>
      <c r="U57" s="184" t="s">
        <v>68</v>
      </c>
      <c r="V57" s="165"/>
      <c r="W57" s="166" t="s">
        <v>65</v>
      </c>
      <c r="X57" s="165" t="s">
        <v>64</v>
      </c>
      <c r="Y57" s="185" t="s">
        <v>66</v>
      </c>
      <c r="AG57" s="149"/>
      <c r="AH57" s="149"/>
      <c r="AI57" s="149"/>
    </row>
    <row r="58" spans="1:35" customFormat="1" ht="10.5" customHeight="1">
      <c r="A58" s="179"/>
      <c r="B58" s="184" t="s">
        <v>69</v>
      </c>
      <c r="C58" s="179"/>
      <c r="D58" s="179"/>
      <c r="E58" s="179"/>
      <c r="F58" s="179"/>
      <c r="G58" s="179"/>
      <c r="H58" s="184" t="s">
        <v>70</v>
      </c>
      <c r="I58" s="165" t="s">
        <v>64</v>
      </c>
      <c r="J58" s="185" t="s">
        <v>65</v>
      </c>
      <c r="K58" s="165"/>
      <c r="L58" s="186" t="s">
        <v>66</v>
      </c>
      <c r="M58" s="179"/>
      <c r="N58" s="24"/>
      <c r="O58" s="24"/>
      <c r="P58" s="24"/>
      <c r="Q58" s="187"/>
      <c r="R58" s="184" t="s">
        <v>71</v>
      </c>
      <c r="S58" s="179"/>
      <c r="T58" s="179"/>
      <c r="U58" s="184" t="s">
        <v>72</v>
      </c>
      <c r="V58" s="165"/>
      <c r="W58" s="166" t="s">
        <v>65</v>
      </c>
      <c r="X58" s="165" t="s">
        <v>64</v>
      </c>
      <c r="Y58" s="185" t="s">
        <v>66</v>
      </c>
      <c r="AG58" s="149"/>
      <c r="AH58" s="149"/>
      <c r="AI58" s="149"/>
    </row>
    <row r="59" spans="1:35" customFormat="1" ht="10.5" customHeight="1">
      <c r="A59" s="179"/>
      <c r="B59" s="184" t="s">
        <v>73</v>
      </c>
      <c r="C59" s="179"/>
      <c r="D59" s="179"/>
      <c r="E59" s="179"/>
      <c r="F59" s="179"/>
      <c r="G59" s="179"/>
      <c r="H59" s="184" t="s">
        <v>74</v>
      </c>
      <c r="I59" s="165"/>
      <c r="J59" s="185" t="s">
        <v>65</v>
      </c>
      <c r="K59" s="165" t="s">
        <v>64</v>
      </c>
      <c r="L59" s="186" t="s">
        <v>66</v>
      </c>
      <c r="M59" s="179"/>
      <c r="N59" s="179"/>
      <c r="O59" s="179"/>
      <c r="P59" s="179"/>
      <c r="Q59" s="187"/>
      <c r="R59" s="184" t="s">
        <v>75</v>
      </c>
      <c r="S59" s="179"/>
      <c r="T59" s="179"/>
      <c r="U59" s="184" t="s">
        <v>76</v>
      </c>
      <c r="V59" s="165"/>
      <c r="W59" s="166" t="s">
        <v>65</v>
      </c>
      <c r="X59" s="165" t="s">
        <v>64</v>
      </c>
      <c r="Y59" s="185" t="s">
        <v>66</v>
      </c>
      <c r="AG59" s="149"/>
      <c r="AH59" s="149"/>
      <c r="AI59" s="149"/>
    </row>
    <row r="60" spans="1:35" customFormat="1" ht="10.5" customHeight="1">
      <c r="A60" s="179"/>
      <c r="B60" s="179"/>
      <c r="C60" s="179"/>
      <c r="D60" s="179"/>
      <c r="E60" s="179"/>
      <c r="F60" s="179"/>
      <c r="G60" s="179"/>
      <c r="H60" s="188" t="s">
        <v>77</v>
      </c>
      <c r="I60" s="165"/>
      <c r="J60" s="185" t="s">
        <v>65</v>
      </c>
      <c r="K60" s="165" t="s">
        <v>78</v>
      </c>
      <c r="L60" s="186" t="s">
        <v>66</v>
      </c>
      <c r="M60" s="179"/>
      <c r="N60" s="179"/>
      <c r="O60" s="179"/>
      <c r="P60" s="184" t="s">
        <v>79</v>
      </c>
      <c r="Q60" s="189"/>
      <c r="R60" s="179"/>
      <c r="S60" s="179"/>
      <c r="T60" s="179"/>
      <c r="U60" s="188" t="s">
        <v>77</v>
      </c>
      <c r="V60" s="165" t="s">
        <v>64</v>
      </c>
      <c r="W60" s="166" t="s">
        <v>65</v>
      </c>
      <c r="X60" s="165"/>
      <c r="Y60" s="185" t="s">
        <v>66</v>
      </c>
      <c r="AG60" s="149"/>
      <c r="AH60" s="149"/>
      <c r="AI60" s="149"/>
    </row>
    <row r="61" spans="1:35" customFormat="1" ht="10.5" customHeight="1">
      <c r="B61" s="143" t="s">
        <v>80</v>
      </c>
      <c r="H61" s="143" t="s">
        <v>81</v>
      </c>
      <c r="I61" s="165" t="s">
        <v>82</v>
      </c>
      <c r="J61" s="144"/>
      <c r="K61" s="190"/>
      <c r="L61" s="144"/>
      <c r="R61" s="145"/>
      <c r="U61" s="143" t="s">
        <v>83</v>
      </c>
      <c r="V61" s="165" t="s">
        <v>64</v>
      </c>
      <c r="W61" s="166" t="s">
        <v>65</v>
      </c>
      <c r="X61" s="165"/>
      <c r="Y61" s="185" t="s">
        <v>66</v>
      </c>
      <c r="Z61" s="140"/>
      <c r="AG61" s="149"/>
      <c r="AH61" s="149"/>
      <c r="AI61" s="149"/>
    </row>
    <row r="62" spans="1:35" customFormat="1" ht="10.5" customHeight="1">
      <c r="B62" s="143"/>
      <c r="C62" s="146"/>
      <c r="D62" s="146"/>
      <c r="E62" s="146"/>
      <c r="F62" s="146"/>
      <c r="H62" s="143" t="s">
        <v>84</v>
      </c>
      <c r="I62" s="165" t="s">
        <v>64</v>
      </c>
      <c r="J62" s="166" t="s">
        <v>65</v>
      </c>
      <c r="K62" s="165"/>
      <c r="L62" s="144" t="s">
        <v>66</v>
      </c>
      <c r="M62" s="146"/>
      <c r="N62" s="146"/>
      <c r="O62" s="146"/>
      <c r="P62" s="146"/>
      <c r="Q62" s="146"/>
      <c r="R62" s="145"/>
      <c r="S62" s="146"/>
      <c r="T62" s="146"/>
      <c r="U62" s="143" t="s">
        <v>85</v>
      </c>
      <c r="V62" s="165" t="s">
        <v>64</v>
      </c>
      <c r="W62" s="166" t="s">
        <v>65</v>
      </c>
      <c r="X62" s="165"/>
      <c r="Y62" s="185" t="s">
        <v>66</v>
      </c>
      <c r="Z62" s="140"/>
      <c r="AG62" s="149"/>
      <c r="AH62" s="149"/>
      <c r="AI62" s="149"/>
    </row>
    <row r="63" spans="1:35" customFormat="1" ht="10.5" customHeight="1">
      <c r="B63" s="143" t="s">
        <v>86</v>
      </c>
      <c r="C63" s="146"/>
      <c r="D63" s="146"/>
      <c r="E63" s="146"/>
      <c r="F63" s="146"/>
      <c r="H63" s="143" t="s">
        <v>87</v>
      </c>
      <c r="I63" s="23">
        <v>45174</v>
      </c>
      <c r="J63" s="22"/>
      <c r="K63" s="21"/>
      <c r="L63" s="20" t="s">
        <v>88</v>
      </c>
      <c r="M63" s="20"/>
      <c r="N63" s="20"/>
      <c r="O63" s="20"/>
      <c r="P63" s="19" t="s">
        <v>89</v>
      </c>
      <c r="Q63" s="18"/>
      <c r="R63" s="17" t="s">
        <v>90</v>
      </c>
      <c r="S63" s="17"/>
      <c r="T63" s="17"/>
      <c r="U63" s="16" t="s">
        <v>91</v>
      </c>
      <c r="V63" s="15"/>
      <c r="W63" s="15"/>
      <c r="X63" s="15"/>
      <c r="Y63" s="15"/>
      <c r="Z63" s="140"/>
      <c r="AG63" s="149"/>
      <c r="AH63" s="149"/>
      <c r="AI63" s="149"/>
    </row>
    <row r="64" spans="1:35" customFormat="1" ht="10.5" customHeight="1">
      <c r="B64" s="143"/>
      <c r="C64" s="146"/>
      <c r="D64" s="146"/>
      <c r="E64" s="146"/>
      <c r="F64" s="146"/>
      <c r="Z64" s="140"/>
      <c r="AG64" s="149"/>
      <c r="AH64" s="149"/>
      <c r="AI64" s="149"/>
    </row>
    <row r="65" spans="1:35" customFormat="1" ht="13.5" customHeight="1">
      <c r="A65" s="191"/>
      <c r="B65" s="192" t="s">
        <v>92</v>
      </c>
      <c r="C65" s="14" t="s">
        <v>147</v>
      </c>
      <c r="D65" s="14"/>
      <c r="E65" s="14"/>
      <c r="F65" s="14"/>
      <c r="G65" s="14"/>
      <c r="H65" s="14"/>
      <c r="I65" s="14"/>
      <c r="J65" s="14"/>
      <c r="K65" s="14"/>
      <c r="L65" s="14"/>
      <c r="M65" s="14"/>
      <c r="N65" s="14"/>
      <c r="O65" s="14"/>
      <c r="P65" s="14"/>
      <c r="Q65" s="14"/>
      <c r="R65" s="14"/>
      <c r="S65" s="14"/>
      <c r="T65" s="14"/>
      <c r="U65" s="14"/>
      <c r="V65" s="14"/>
      <c r="W65" s="14"/>
      <c r="X65" s="14"/>
      <c r="Y65" s="14"/>
      <c r="Z65" s="140"/>
      <c r="AG65" s="149"/>
      <c r="AH65" s="149"/>
      <c r="AI65" s="149"/>
    </row>
    <row r="66" spans="1:35" customFormat="1" ht="13.5" customHeight="1">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40"/>
      <c r="AG66" s="149"/>
      <c r="AH66" s="149"/>
      <c r="AI66" s="149"/>
    </row>
    <row r="67" spans="1:35" customFormat="1" ht="13.5" customHeight="1">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40"/>
      <c r="AG67" s="149"/>
      <c r="AH67" s="149"/>
      <c r="AI67" s="149"/>
    </row>
    <row r="68" spans="1:35" customFormat="1" ht="18" customHeight="1">
      <c r="A68" s="193"/>
      <c r="B68" s="194" t="s">
        <v>93</v>
      </c>
      <c r="C68" s="10"/>
      <c r="D68" s="10"/>
      <c r="E68" s="10"/>
      <c r="F68" s="10"/>
      <c r="G68" s="10"/>
      <c r="H68" s="195"/>
      <c r="I68" s="195"/>
      <c r="J68" s="195"/>
      <c r="K68" s="194" t="s">
        <v>94</v>
      </c>
      <c r="L68" s="10"/>
      <c r="M68" s="10"/>
      <c r="N68" s="10"/>
      <c r="O68" s="10"/>
      <c r="P68" s="10"/>
      <c r="Q68" s="195"/>
      <c r="R68" s="193"/>
      <c r="S68" s="194" t="s">
        <v>95</v>
      </c>
      <c r="T68" s="10"/>
      <c r="U68" s="9"/>
      <c r="V68" s="9"/>
      <c r="W68" s="9"/>
      <c r="X68" s="9"/>
      <c r="Y68" s="9"/>
      <c r="Z68" s="140"/>
      <c r="AG68" s="149"/>
      <c r="AH68" s="149"/>
      <c r="AI68" s="149"/>
    </row>
    <row r="69" spans="1:35">
      <c r="C69" s="8"/>
      <c r="D69" s="8"/>
      <c r="E69" s="8"/>
      <c r="F69" s="8"/>
      <c r="G69" s="7"/>
      <c r="H69" s="7"/>
      <c r="I69" s="7"/>
      <c r="J69" s="7"/>
      <c r="K69" s="7"/>
      <c r="L69" s="6"/>
      <c r="M69" s="6"/>
      <c r="N69" s="6"/>
      <c r="O69" s="6"/>
      <c r="P69" s="6"/>
      <c r="Q69" s="6"/>
      <c r="T69" s="5"/>
      <c r="U69" s="5"/>
      <c r="V69" s="5"/>
      <c r="W69" s="5"/>
      <c r="X69" s="5"/>
      <c r="Y69" s="5"/>
      <c r="Z69" s="4"/>
      <c r="AG69" s="149"/>
      <c r="AH69" s="149"/>
      <c r="AI69" s="149"/>
    </row>
    <row r="70" spans="1:35">
      <c r="J70" s="139"/>
      <c r="L70" s="3"/>
      <c r="M70" s="3"/>
      <c r="N70" s="3"/>
      <c r="O70" s="3"/>
      <c r="P70" s="3"/>
      <c r="Q70" s="3"/>
      <c r="X70" s="139"/>
      <c r="AG70" s="149"/>
      <c r="AH70" s="149"/>
      <c r="AI70" s="149"/>
    </row>
    <row r="71" spans="1:35">
      <c r="E71" s="139"/>
    </row>
  </sheetData>
  <mergeCells count="192">
    <mergeCell ref="L70:Q70"/>
    <mergeCell ref="C65:Y65"/>
    <mergeCell ref="A66:Y66"/>
    <mergeCell ref="A67:Y67"/>
    <mergeCell ref="C68:G68"/>
    <mergeCell ref="L68:P68"/>
    <mergeCell ref="T68:Y68"/>
    <mergeCell ref="C69:F69"/>
    <mergeCell ref="G69:K69"/>
    <mergeCell ref="L69:Q69"/>
    <mergeCell ref="T69:Z69"/>
    <mergeCell ref="A55:F56"/>
    <mergeCell ref="Q55:Y56"/>
    <mergeCell ref="N57:P57"/>
    <mergeCell ref="N58:P58"/>
    <mergeCell ref="I63:K63"/>
    <mergeCell ref="L63:O63"/>
    <mergeCell ref="P63:Q63"/>
    <mergeCell ref="R63:T63"/>
    <mergeCell ref="U63:Y63"/>
    <mergeCell ref="H51:I51"/>
    <mergeCell ref="V51:W51"/>
    <mergeCell ref="H52:I52"/>
    <mergeCell ref="V52:W52"/>
    <mergeCell ref="H53:I53"/>
    <mergeCell ref="L53:N53"/>
    <mergeCell ref="V53:W53"/>
    <mergeCell ref="E54:I54"/>
    <mergeCell ref="S54:V54"/>
    <mergeCell ref="Y46:Y50"/>
    <mergeCell ref="H47:I47"/>
    <mergeCell ref="V47:W47"/>
    <mergeCell ref="B48:D48"/>
    <mergeCell ref="H48:I48"/>
    <mergeCell ref="P48:R48"/>
    <mergeCell ref="V48:W48"/>
    <mergeCell ref="B49:D50"/>
    <mergeCell ref="H49:I49"/>
    <mergeCell ref="P49:R50"/>
    <mergeCell ref="V49:W49"/>
    <mergeCell ref="H50:I50"/>
    <mergeCell ref="V50:W50"/>
    <mergeCell ref="H44:I44"/>
    <mergeCell ref="V44:W44"/>
    <mergeCell ref="B45:D45"/>
    <mergeCell ref="H45:I45"/>
    <mergeCell ref="P45:R45"/>
    <mergeCell ref="V45:W45"/>
    <mergeCell ref="B46:D47"/>
    <mergeCell ref="H46:I46"/>
    <mergeCell ref="K46:K50"/>
    <mergeCell ref="P46:R47"/>
    <mergeCell ref="V46:W46"/>
    <mergeCell ref="Y39:Y43"/>
    <mergeCell ref="H40:I40"/>
    <mergeCell ref="V40:W40"/>
    <mergeCell ref="B41:D41"/>
    <mergeCell ref="H41:I41"/>
    <mergeCell ref="P41:R41"/>
    <mergeCell ref="V41:W41"/>
    <mergeCell ref="B42:D43"/>
    <mergeCell ref="H42:I42"/>
    <mergeCell ref="P42:R43"/>
    <mergeCell ref="V42:W42"/>
    <mergeCell ref="H43:I43"/>
    <mergeCell ref="V43:W43"/>
    <mergeCell ref="H37:I37"/>
    <mergeCell ref="V37:W37"/>
    <mergeCell ref="B38:D38"/>
    <mergeCell ref="H38:I38"/>
    <mergeCell ref="P38:R38"/>
    <mergeCell ref="V38:W38"/>
    <mergeCell ref="B39:D40"/>
    <mergeCell ref="H39:I39"/>
    <mergeCell ref="K39:K43"/>
    <mergeCell ref="P39:R40"/>
    <mergeCell ref="V39:W39"/>
    <mergeCell ref="Y32:Y36"/>
    <mergeCell ref="H33:I33"/>
    <mergeCell ref="V33:W33"/>
    <mergeCell ref="B34:D34"/>
    <mergeCell ref="H34:I34"/>
    <mergeCell ref="P34:R34"/>
    <mergeCell ref="V34:W34"/>
    <mergeCell ref="B35:D36"/>
    <mergeCell ref="H35:I35"/>
    <mergeCell ref="P35:R36"/>
    <mergeCell ref="V35:W35"/>
    <mergeCell ref="H36:I36"/>
    <mergeCell ref="V36:W36"/>
    <mergeCell ref="V29:W29"/>
    <mergeCell ref="H30:I30"/>
    <mergeCell ref="V30:W30"/>
    <mergeCell ref="B31:D31"/>
    <mergeCell ref="H31:I31"/>
    <mergeCell ref="P31:R31"/>
    <mergeCell ref="V31:W31"/>
    <mergeCell ref="B32:D33"/>
    <mergeCell ref="H32:I32"/>
    <mergeCell ref="K32:K36"/>
    <mergeCell ref="P32:R33"/>
    <mergeCell ref="V32:W32"/>
    <mergeCell ref="H23:I23"/>
    <mergeCell ref="V23:W23"/>
    <mergeCell ref="AB23:AC26"/>
    <mergeCell ref="B24:D24"/>
    <mergeCell ref="H24:I24"/>
    <mergeCell ref="P24:R24"/>
    <mergeCell ref="V24:W24"/>
    <mergeCell ref="B25:D26"/>
    <mergeCell ref="H25:I25"/>
    <mergeCell ref="K25:K29"/>
    <mergeCell ref="P25:R26"/>
    <mergeCell ref="V25:W25"/>
    <mergeCell ref="Y25:Y29"/>
    <mergeCell ref="H26:I26"/>
    <mergeCell ref="V26:W26"/>
    <mergeCell ref="B27:D27"/>
    <mergeCell ref="H27:I27"/>
    <mergeCell ref="P27:R27"/>
    <mergeCell ref="V27:W27"/>
    <mergeCell ref="B28:D29"/>
    <mergeCell ref="H28:I28"/>
    <mergeCell ref="P28:R29"/>
    <mergeCell ref="V28:W28"/>
    <mergeCell ref="H29:I29"/>
    <mergeCell ref="Y18:Y22"/>
    <mergeCell ref="H19:I19"/>
    <mergeCell ref="V19:W19"/>
    <mergeCell ref="B20:D20"/>
    <mergeCell ref="H20:I20"/>
    <mergeCell ref="P20:R20"/>
    <mergeCell ref="V20:W20"/>
    <mergeCell ref="B21:D22"/>
    <mergeCell ref="H21:I21"/>
    <mergeCell ref="P21:R22"/>
    <mergeCell ref="V21:W21"/>
    <mergeCell ref="H22:I22"/>
    <mergeCell ref="V22:W22"/>
    <mergeCell ref="B17:D17"/>
    <mergeCell ref="H17:I17"/>
    <mergeCell ref="P17:R17"/>
    <mergeCell ref="V17:W17"/>
    <mergeCell ref="B18:D19"/>
    <mergeCell ref="H18:I18"/>
    <mergeCell ref="K18:K22"/>
    <mergeCell ref="P18:R19"/>
    <mergeCell ref="V18:W18"/>
    <mergeCell ref="P13:R13"/>
    <mergeCell ref="V13:W13"/>
    <mergeCell ref="B14:D15"/>
    <mergeCell ref="H14:I14"/>
    <mergeCell ref="P14:R15"/>
    <mergeCell ref="V14:W14"/>
    <mergeCell ref="H15:I15"/>
    <mergeCell ref="V15:W15"/>
    <mergeCell ref="H16:I16"/>
    <mergeCell ref="V16:W16"/>
    <mergeCell ref="N5:O5"/>
    <mergeCell ref="P5:R5"/>
    <mergeCell ref="V5:Y5"/>
    <mergeCell ref="N6:O6"/>
    <mergeCell ref="P6:Y6"/>
    <mergeCell ref="L7:N7"/>
    <mergeCell ref="AA7:AC21"/>
    <mergeCell ref="A8:K8"/>
    <mergeCell ref="L8:N8"/>
    <mergeCell ref="O8:Y8"/>
    <mergeCell ref="B10:D10"/>
    <mergeCell ref="H10:I10"/>
    <mergeCell ref="P10:R10"/>
    <mergeCell ref="V10:W10"/>
    <mergeCell ref="B11:D12"/>
    <mergeCell ref="H11:I11"/>
    <mergeCell ref="K11:K15"/>
    <mergeCell ref="P11:R12"/>
    <mergeCell ref="V11:W11"/>
    <mergeCell ref="Y11:Y15"/>
    <mergeCell ref="H12:I12"/>
    <mergeCell ref="V12:W12"/>
    <mergeCell ref="B13:D13"/>
    <mergeCell ref="H13:I13"/>
    <mergeCell ref="G1:Q1"/>
    <mergeCell ref="AA1:AC2"/>
    <mergeCell ref="F2:K2"/>
    <mergeCell ref="N2:O2"/>
    <mergeCell ref="P2:Y2"/>
    <mergeCell ref="F3:K3"/>
    <mergeCell ref="O3:S3"/>
    <mergeCell ref="V3:Y3"/>
    <mergeCell ref="N4:O4"/>
    <mergeCell ref="P4:Y4"/>
  </mergeCells>
  <conditionalFormatting sqref="I61 I63:K63 P63:Q63 U63:Y63 C68:G68 T68:Y68">
    <cfRule type="cellIs" dxfId="19" priority="1" stopIfTrue="1" operator="equal">
      <formula>""</formula>
    </cfRule>
  </conditionalFormatting>
  <conditionalFormatting sqref="I60 K60">
    <cfRule type="expression" dxfId="18" priority="2" stopIfTrue="1">
      <formula>AND($I$60="",$K$60="")</formula>
    </cfRule>
  </conditionalFormatting>
  <conditionalFormatting sqref="I59 K59">
    <cfRule type="expression" dxfId="17" priority="3" stopIfTrue="1">
      <formula>AND($I$59="",$K$59="")</formula>
    </cfRule>
  </conditionalFormatting>
  <conditionalFormatting sqref="I58 K58">
    <cfRule type="expression" dxfId="16" priority="4" stopIfTrue="1">
      <formula>AND($I$58="",$K$58="")</formula>
    </cfRule>
  </conditionalFormatting>
  <conditionalFormatting sqref="I57 K57">
    <cfRule type="expression" dxfId="15" priority="5" stopIfTrue="1">
      <formula>AND($I$57="",$K$57="")</formula>
    </cfRule>
  </conditionalFormatting>
  <conditionalFormatting sqref="V62 X62">
    <cfRule type="expression" dxfId="14" priority="6" stopIfTrue="1">
      <formula>AND($V$62="",$X$62="")</formula>
    </cfRule>
  </conditionalFormatting>
  <conditionalFormatting sqref="V61 X61">
    <cfRule type="expression" dxfId="13" priority="7" stopIfTrue="1">
      <formula>AND($V$61="",$X$61="")</formula>
    </cfRule>
  </conditionalFormatting>
  <conditionalFormatting sqref="V60 X60">
    <cfRule type="expression" dxfId="12" priority="8" stopIfTrue="1">
      <formula>AND($V$60="",$X$60="")</formula>
    </cfRule>
  </conditionalFormatting>
  <conditionalFormatting sqref="V59 X59">
    <cfRule type="expression" dxfId="11" priority="9" stopIfTrue="1">
      <formula>AND($V$59="",$X$59="")</formula>
    </cfRule>
  </conditionalFormatting>
  <conditionalFormatting sqref="V58 X58">
    <cfRule type="expression" dxfId="10" priority="10" stopIfTrue="1">
      <formula>AND($V$58="",$X$58="")</formula>
    </cfRule>
  </conditionalFormatting>
  <conditionalFormatting sqref="V57 X57">
    <cfRule type="expression" dxfId="9" priority="11" stopIfTrue="1">
      <formula>AND($V$57="",$X$57="")</formula>
    </cfRule>
  </conditionalFormatting>
  <conditionalFormatting sqref="I62 K62">
    <cfRule type="expression" dxfId="8" priority="12" stopIfTrue="1">
      <formula>AND($I$62="",$K$62="")</formula>
    </cfRule>
  </conditionalFormatting>
  <conditionalFormatting sqref="I61">
    <cfRule type="expression" dxfId="7" priority="13" stopIfTrue="1">
      <formula>AND($I$61="",$K$61="",$N$61="")</formula>
    </cfRule>
  </conditionalFormatting>
  <conditionalFormatting sqref="F2:K3 P2:Y2 O3:S3 V3:Y6 P4:U4 P5:R6 S6:U6 Y7 L8:N8">
    <cfRule type="cellIs" dxfId="6" priority="14" stopIfTrue="1" operator="equal">
      <formula>""</formula>
    </cfRule>
  </conditionalFormatting>
  <conditionalFormatting sqref="L56 N56">
    <cfRule type="expression" dxfId="5" priority="15" stopIfTrue="1">
      <formula>AND($L$54=$N$54,$J$53=$X$53,$C$4&lt;&gt;"",$L$54&lt;&gt;"",$L$56=$N$56)</formula>
    </cfRule>
    <cfRule type="expression" dxfId="4" priority="16" stopIfTrue="1">
      <formula>AND($L$54=$N$54,$J$53=$X$53,$C$4&lt;&gt;"",$L$54&lt;&gt;"")</formula>
    </cfRule>
  </conditionalFormatting>
  <conditionalFormatting sqref="A55 Q55">
    <cfRule type="expression" dxfId="3" priority="17" stopIfTrue="1">
      <formula>AND($L$54=$N$54,$J$53=$X$53,$C$4&lt;&gt;"",$L$56=$N$56)</formula>
    </cfRule>
  </conditionalFormatting>
  <conditionalFormatting sqref="Q60 I63:K63 P63:Q63 U63:Y63">
    <cfRule type="expression" dxfId="2" priority="18" stopIfTrue="1">
      <formula>ISBLANK(Q60)</formula>
    </cfRule>
    <cfRule type="expression" dxfId="1" priority="19" stopIfTrue="1">
      <formula>ISERROR(#REF!)</formula>
    </cfRule>
  </conditionalFormatting>
  <conditionalFormatting sqref="A11:D12 O11:R12 A14:D15 O14:R15 A18:D19 O18:R19 A21:D22 O21:R22 A25:D26 O25:R26 A28:D29 O28:R29 A32:D33 O32:R33 A35:D36 O35:R36 A39:D40 O39:R40 A42:D43 O42:R43 A46:D47 O46:R47 A49:D50 O49:R50">
    <cfRule type="cellIs" dxfId="0" priority="20" stopIfTrue="1" operator="equal">
      <formula>0</formula>
    </cfRule>
  </conditionalFormatting>
  <printOptions horizontalCentered="1" verticalCentered="1"/>
  <pageMargins left="0.196850393700787" right="0.196850393700787" top="0.196850393700787" bottom="0.196850393700787" header="0" footer="0"/>
  <pageSetup paperSize="9" orientation="portrait" horizontalDpi="300" verticalDpi="300" r:id="rId1"/>
  <headerFooter alignWithMargins="0"/>
  <drawing r:id="rId2"/>
  <legacyDrawing r:id="rId3"/>
  <controls>
    <mc:AlternateContent xmlns:mc="http://schemas.openxmlformats.org/markup-compatibility/2006">
      <mc:Choice Requires="x14">
        <control shapeId="1104" r:id="rId4" name="btnPrint">
          <controlPr defaultSize="0" print="0" autoFill="0" autoLine="0" r:id="rId5">
            <anchor moveWithCells="1">
              <from>
                <xdr:col>26</xdr:col>
                <xdr:colOff>0</xdr:colOff>
                <xdr:row>32</xdr:row>
                <xdr:rowOff>19050</xdr:rowOff>
              </from>
              <to>
                <xdr:col>29</xdr:col>
                <xdr:colOff>0</xdr:colOff>
                <xdr:row>35</xdr:row>
                <xdr:rowOff>152400</xdr:rowOff>
              </to>
            </anchor>
          </controlPr>
        </control>
      </mc:Choice>
      <mc:Fallback>
        <control shapeId="1104" r:id="rId4" name="btnPrint"/>
      </mc:Fallback>
    </mc:AlternateContent>
    <mc:AlternateContent xmlns:mc="http://schemas.openxmlformats.org/markup-compatibility/2006">
      <mc:Choice Requires="x14">
        <control shapeId="1103" r:id="rId6" name="btnEMail">
          <controlPr defaultSize="0" print="0" autoFill="0" autoLine="0" r:id="rId7">
            <anchor moveWithCells="1">
              <from>
                <xdr:col>26</xdr:col>
                <xdr:colOff>0</xdr:colOff>
                <xdr:row>27</xdr:row>
                <xdr:rowOff>19050</xdr:rowOff>
              </from>
              <to>
                <xdr:col>29</xdr:col>
                <xdr:colOff>0</xdr:colOff>
                <xdr:row>30</xdr:row>
                <xdr:rowOff>104775</xdr:rowOff>
              </to>
            </anchor>
          </controlPr>
        </control>
      </mc:Choice>
      <mc:Fallback>
        <control shapeId="1103" r:id="rId6" name="btnEMail"/>
      </mc:Fallback>
    </mc:AlternateContent>
    <mc:AlternateContent xmlns:mc="http://schemas.openxmlformats.org/markup-compatibility/2006">
      <mc:Choice Requires="x14">
        <control shapeId="1102" r:id="rId8" name="btnUpload">
          <controlPr defaultSize="0" print="0" autoFill="0" autoLine="0" r:id="rId9">
            <anchor moveWithCells="1">
              <from>
                <xdr:col>26</xdr:col>
                <xdr:colOff>0</xdr:colOff>
                <xdr:row>21</xdr:row>
                <xdr:rowOff>133350</xdr:rowOff>
              </from>
              <to>
                <xdr:col>29</xdr:col>
                <xdr:colOff>0</xdr:colOff>
                <xdr:row>25</xdr:row>
                <xdr:rowOff>104775</xdr:rowOff>
              </to>
            </anchor>
          </controlPr>
        </control>
      </mc:Choice>
      <mc:Fallback>
        <control shapeId="1102" r:id="rId8" name="btnUpload"/>
      </mc:Fallback>
    </mc:AlternateContent>
  </controls>
  <webPublishItems count="1">
    <webPublishItem id="18460" divId="DruckbarerSpielberichtCCKv2_120_18460" sourceType="printArea" destinationFile="C:\Users\flori\Desktop\DruckbarerSpielberichtCCKv2_120.html"/>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0000"/>
  </sheetPr>
  <dimension ref="A1:G51"/>
  <sheetViews>
    <sheetView showGridLines="0" topLeftCell="A3" workbookViewId="0">
      <selection sqref="A1:XFD1048576"/>
    </sheetView>
  </sheetViews>
  <sheetFormatPr baseColWidth="10" defaultColWidth="11.42578125" defaultRowHeight="12.75"/>
  <cols>
    <col min="1" max="1" width="35.28515625" customWidth="1"/>
    <col min="2" max="2" width="61" customWidth="1"/>
    <col min="3" max="5" width="11.42578125" customWidth="1"/>
    <col min="6" max="6" width="5" customWidth="1"/>
    <col min="7" max="7" width="11.42578125" hidden="1" customWidth="1"/>
    <col min="8" max="8" width="11.42578125" customWidth="1"/>
  </cols>
  <sheetData>
    <row r="1" spans="1:6" s="179" customFormat="1" ht="30" hidden="1" customHeight="1">
      <c r="A1" s="196" t="s">
        <v>96</v>
      </c>
      <c r="B1" s="197" t="s">
        <v>97</v>
      </c>
    </row>
    <row r="2" spans="1:6" ht="30" hidden="1" customHeight="1">
      <c r="A2" s="196" t="s">
        <v>98</v>
      </c>
      <c r="B2" s="197" t="s">
        <v>99</v>
      </c>
    </row>
    <row r="3" spans="1:6" ht="30" customHeight="1">
      <c r="A3" s="196" t="s">
        <v>100</v>
      </c>
      <c r="B3" s="198" t="s">
        <v>101</v>
      </c>
    </row>
    <row r="4" spans="1:6" ht="30" customHeight="1">
      <c r="A4" s="196" t="s">
        <v>102</v>
      </c>
      <c r="B4" s="198" t="s">
        <v>103</v>
      </c>
    </row>
    <row r="5" spans="1:6" ht="55.5" customHeight="1">
      <c r="A5" s="2" t="str">
        <f>IF(B4="","Im Feld B4  muss unbedingt die URL des Ergebnisdienstes eingetragen sein. Dieses Feld darf nicht leer bleiben!","")</f>
        <v/>
      </c>
      <c r="B5" s="2"/>
      <c r="C5" s="150"/>
      <c r="D5" s="150"/>
      <c r="E5" s="150"/>
      <c r="F5" s="150"/>
    </row>
    <row r="6" spans="1:6" ht="102.75" customHeight="1">
      <c r="A6" s="1" t="s">
        <v>104</v>
      </c>
      <c r="B6" s="1"/>
      <c r="C6" s="150"/>
      <c r="D6" s="150"/>
      <c r="E6" s="150"/>
      <c r="F6" s="150"/>
    </row>
    <row r="7" spans="1:6" ht="27" customHeight="1">
      <c r="A7" s="151"/>
      <c r="B7" s="150"/>
      <c r="C7" s="150"/>
      <c r="D7" s="150"/>
      <c r="E7" s="150"/>
      <c r="F7" s="150"/>
    </row>
    <row r="8" spans="1:6" ht="15" hidden="1" customHeight="1">
      <c r="A8" s="152" t="s">
        <v>105</v>
      </c>
    </row>
    <row r="9" spans="1:6" s="154" customFormat="1" ht="15" hidden="1" customHeight="1">
      <c r="A9" s="153" t="s">
        <v>106</v>
      </c>
    </row>
    <row r="10" spans="1:6" s="154" customFormat="1" ht="15" hidden="1" customHeight="1">
      <c r="A10" s="153" t="s">
        <v>107</v>
      </c>
    </row>
    <row r="11" spans="1:6" s="154" customFormat="1" ht="15" hidden="1" customHeight="1">
      <c r="A11" s="155" t="s">
        <v>108</v>
      </c>
    </row>
    <row r="12" spans="1:6" ht="15" hidden="1" customHeight="1">
      <c r="A12" s="156" t="s">
        <v>109</v>
      </c>
    </row>
    <row r="13" spans="1:6" s="157" customFormat="1" ht="18" hidden="1" customHeight="1">
      <c r="A13" s="157" t="s">
        <v>110</v>
      </c>
    </row>
    <row r="14" spans="1:6" s="157" customFormat="1" ht="15" hidden="1" customHeight="1">
      <c r="A14" s="157" t="s">
        <v>111</v>
      </c>
    </row>
    <row r="15" spans="1:6" s="157" customFormat="1" ht="15" hidden="1" customHeight="1">
      <c r="A15" s="157" t="s">
        <v>112</v>
      </c>
    </row>
    <row r="16" spans="1:6" s="157" customFormat="1" ht="15" hidden="1" customHeight="1">
      <c r="A16" s="157" t="s">
        <v>113</v>
      </c>
    </row>
    <row r="17" spans="1:1" s="157" customFormat="1" ht="15" hidden="1" customHeight="1">
      <c r="A17" s="157" t="s">
        <v>114</v>
      </c>
    </row>
    <row r="18" spans="1:1" s="157" customFormat="1" ht="15" hidden="1" customHeight="1">
      <c r="A18" s="157" t="s">
        <v>115</v>
      </c>
    </row>
    <row r="19" spans="1:1" s="157" customFormat="1" ht="15" hidden="1" customHeight="1">
      <c r="A19" s="157" t="s">
        <v>116</v>
      </c>
    </row>
    <row r="20" spans="1:1" s="158" customFormat="1" ht="15" hidden="1" customHeight="1">
      <c r="A20" s="158" t="s">
        <v>117</v>
      </c>
    </row>
    <row r="22" spans="1:1" s="157" customFormat="1" ht="15.75" customHeight="1">
      <c r="A22" s="152" t="s">
        <v>118</v>
      </c>
    </row>
    <row r="23" spans="1:1" s="157" customFormat="1" ht="15" customHeight="1">
      <c r="A23" s="157" t="s">
        <v>119</v>
      </c>
    </row>
    <row r="24" spans="1:1" ht="15" customHeight="1">
      <c r="A24" s="157" t="s">
        <v>120</v>
      </c>
    </row>
    <row r="25" spans="1:1" ht="15" customHeight="1">
      <c r="A25" s="157" t="s">
        <v>121</v>
      </c>
    </row>
    <row r="26" spans="1:1" ht="15" customHeight="1">
      <c r="A26" s="157" t="s">
        <v>122</v>
      </c>
    </row>
    <row r="27" spans="1:1" ht="15" customHeight="1">
      <c r="A27" s="157" t="s">
        <v>123</v>
      </c>
    </row>
    <row r="29" spans="1:1" s="157" customFormat="1" ht="15.75" customHeight="1">
      <c r="A29" s="152" t="s">
        <v>124</v>
      </c>
    </row>
    <row r="30" spans="1:1" s="157" customFormat="1" ht="15" customHeight="1">
      <c r="A30" s="157" t="s">
        <v>125</v>
      </c>
    </row>
    <row r="31" spans="1:1" s="157" customFormat="1" ht="15" customHeight="1">
      <c r="A31" s="157" t="s">
        <v>126</v>
      </c>
    </row>
    <row r="32" spans="1:1" s="157" customFormat="1" ht="15" customHeight="1">
      <c r="A32" s="157" t="s">
        <v>127</v>
      </c>
    </row>
    <row r="33" spans="1:1" s="157" customFormat="1" ht="15" customHeight="1">
      <c r="A33" s="157" t="s">
        <v>128</v>
      </c>
    </row>
    <row r="34" spans="1:1" s="157" customFormat="1" ht="15" customHeight="1">
      <c r="A34" s="157" t="s">
        <v>129</v>
      </c>
    </row>
    <row r="35" spans="1:1" s="157" customFormat="1" ht="15" customHeight="1">
      <c r="A35" s="157" t="s">
        <v>130</v>
      </c>
    </row>
    <row r="36" spans="1:1" s="157" customFormat="1" ht="15" customHeight="1">
      <c r="A36" s="157" t="s">
        <v>131</v>
      </c>
    </row>
    <row r="37" spans="1:1" ht="15" customHeight="1">
      <c r="A37" s="157" t="s">
        <v>132</v>
      </c>
    </row>
    <row r="38" spans="1:1" ht="15" customHeight="1">
      <c r="A38" s="157" t="s">
        <v>133</v>
      </c>
    </row>
    <row r="39" spans="1:1" ht="15" customHeight="1">
      <c r="A39" s="157" t="s">
        <v>134</v>
      </c>
    </row>
    <row r="40" spans="1:1" ht="15" customHeight="1">
      <c r="A40" s="157" t="s">
        <v>135</v>
      </c>
    </row>
    <row r="41" spans="1:1" ht="15" customHeight="1">
      <c r="A41" s="157" t="s">
        <v>136</v>
      </c>
    </row>
    <row r="42" spans="1:1" ht="15" customHeight="1">
      <c r="A42" s="157" t="s">
        <v>137</v>
      </c>
    </row>
    <row r="43" spans="1:1" ht="15" customHeight="1">
      <c r="A43" s="157" t="s">
        <v>138</v>
      </c>
    </row>
    <row r="44" spans="1:1">
      <c r="A44" t="s">
        <v>139</v>
      </c>
    </row>
    <row r="45" spans="1:1" s="157" customFormat="1" ht="15.75" customHeight="1">
      <c r="A45" s="152" t="s">
        <v>140</v>
      </c>
    </row>
    <row r="46" spans="1:1" s="157" customFormat="1" ht="15" customHeight="1">
      <c r="A46" s="157" t="s">
        <v>141</v>
      </c>
    </row>
    <row r="47" spans="1:1" s="157" customFormat="1" ht="15" customHeight="1"/>
    <row r="48" spans="1:1" s="167" customFormat="1" ht="15.75" customHeight="1">
      <c r="A48" s="167" t="s">
        <v>142</v>
      </c>
    </row>
    <row r="49" spans="1:1" s="157" customFormat="1" ht="15" customHeight="1">
      <c r="A49" s="157" t="s">
        <v>143</v>
      </c>
    </row>
    <row r="50" spans="1:1" s="157" customFormat="1" ht="15" customHeight="1">
      <c r="A50" s="157" t="s">
        <v>144</v>
      </c>
    </row>
    <row r="51" spans="1:1" s="157" customFormat="1" ht="15" customHeight="1">
      <c r="A51" s="157" t="s">
        <v>145</v>
      </c>
    </row>
  </sheetData>
  <mergeCells count="2">
    <mergeCell ref="A5:B5"/>
    <mergeCell ref="A6:B6"/>
  </mergeCells>
  <dataValidations count="4">
    <dataValidation allowBlank="1" showInputMessage="1" showErrorMessage="1" promptTitle="URL des Ergebnisdienstes" prompt="Hier ist unbedingt die URL des jeweilgen Ergebnisdienstes einzutragen._x000a__x000a_Bei Problemen bitte den Support kontaktieren._x000a_" sqref="F4:G4"/>
    <dataValidation allowBlank="1" showInputMessage="1" showErrorMessage="1" sqref="D4:E4"/>
    <dataValidation allowBlank="1" showInputMessage="1" showErrorMessage="1" prompt="Hier ist unbedingt die URL des jeweilgen Ergebnisdienstes einzutragen._x000a__x000a_Bei Problemen bitte den Support kontaktieren." sqref="B4"/>
    <dataValidation allowBlank="1" showInputMessage="1" showErrorMessage="1" prompt="Hier kann eine beliebige E-Mailadresse eingetragen werden._x000a__x000a_Bei Problemen bitte den Support kontaktieren." sqref="B3"/>
  </dataValidations>
  <hyperlinks>
    <hyperlink ref="B4" r:id="rId1"/>
    <hyperlink ref="B3" r:id="rId2"/>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topLeftCell="A4" workbookViewId="0"/>
  </sheetViews>
  <sheetFormatPr baseColWidth="10" defaultRowHeight="12.75"/>
  <cols>
    <col min="1" max="1" width="1.140625" customWidth="1"/>
    <col min="2" max="2" width="64.42578125" customWidth="1"/>
    <col min="3" max="3" width="1.5703125" customWidth="1"/>
    <col min="4" max="4" width="5.5703125" customWidth="1"/>
    <col min="5" max="6" width="16" customWidth="1"/>
  </cols>
  <sheetData>
    <row r="1" spans="2:6">
      <c r="B1" s="199" t="s">
        <v>148</v>
      </c>
      <c r="C1" s="199"/>
      <c r="D1" s="208"/>
      <c r="E1" s="208"/>
      <c r="F1" s="208"/>
    </row>
    <row r="2" spans="2:6">
      <c r="B2" s="199" t="s">
        <v>149</v>
      </c>
      <c r="C2" s="199"/>
      <c r="D2" s="208"/>
      <c r="E2" s="208"/>
      <c r="F2" s="208"/>
    </row>
    <row r="3" spans="2:6">
      <c r="B3" s="200"/>
      <c r="C3" s="200"/>
      <c r="D3" s="209"/>
      <c r="E3" s="209"/>
      <c r="F3" s="209"/>
    </row>
    <row r="4" spans="2:6" ht="63.75">
      <c r="B4" s="200" t="s">
        <v>150</v>
      </c>
      <c r="C4" s="200"/>
      <c r="D4" s="209"/>
      <c r="E4" s="209"/>
      <c r="F4" s="209"/>
    </row>
    <row r="5" spans="2:6">
      <c r="B5" s="200"/>
      <c r="C5" s="200"/>
      <c r="D5" s="209"/>
      <c r="E5" s="209"/>
      <c r="F5" s="209"/>
    </row>
    <row r="6" spans="2:6">
      <c r="B6" s="199" t="s">
        <v>151</v>
      </c>
      <c r="C6" s="199"/>
      <c r="D6" s="208"/>
      <c r="E6" s="208" t="s">
        <v>152</v>
      </c>
      <c r="F6" s="208" t="s">
        <v>153</v>
      </c>
    </row>
    <row r="7" spans="2:6" ht="13.5" thickBot="1">
      <c r="B7" s="200"/>
      <c r="C7" s="200"/>
      <c r="D7" s="209"/>
      <c r="E7" s="209"/>
      <c r="F7" s="209"/>
    </row>
    <row r="8" spans="2:6" ht="51">
      <c r="B8" s="201" t="s">
        <v>154</v>
      </c>
      <c r="C8" s="202"/>
      <c r="D8" s="210"/>
      <c r="E8" s="210">
        <v>4</v>
      </c>
      <c r="F8" s="211"/>
    </row>
    <row r="9" spans="2:6">
      <c r="B9" s="203"/>
      <c r="C9" s="200"/>
      <c r="D9" s="209"/>
      <c r="E9" s="212" t="s">
        <v>155</v>
      </c>
      <c r="F9" s="213" t="s">
        <v>159</v>
      </c>
    </row>
    <row r="10" spans="2:6">
      <c r="B10" s="203"/>
      <c r="C10" s="200"/>
      <c r="D10" s="209"/>
      <c r="E10" s="212" t="s">
        <v>156</v>
      </c>
      <c r="F10" s="213"/>
    </row>
    <row r="11" spans="2:6">
      <c r="B11" s="203"/>
      <c r="C11" s="200"/>
      <c r="D11" s="209"/>
      <c r="E11" s="212" t="s">
        <v>157</v>
      </c>
      <c r="F11" s="213"/>
    </row>
    <row r="12" spans="2:6" ht="13.5" thickBot="1">
      <c r="B12" s="204"/>
      <c r="C12" s="205"/>
      <c r="D12" s="214"/>
      <c r="E12" s="215" t="s">
        <v>158</v>
      </c>
      <c r="F12" s="216"/>
    </row>
    <row r="13" spans="2:6" ht="13.5" thickBot="1">
      <c r="B13" s="200"/>
      <c r="C13" s="200"/>
      <c r="D13" s="209"/>
      <c r="E13" s="209"/>
      <c r="F13" s="209"/>
    </row>
    <row r="14" spans="2:6" ht="26.25" thickBot="1">
      <c r="B14" s="206" t="s">
        <v>160</v>
      </c>
      <c r="C14" s="207"/>
      <c r="D14" s="217"/>
      <c r="E14" s="217">
        <v>1</v>
      </c>
      <c r="F14" s="218" t="s">
        <v>159</v>
      </c>
    </row>
    <row r="15" spans="2:6">
      <c r="B15" s="200"/>
      <c r="C15" s="200"/>
      <c r="D15" s="209"/>
      <c r="E15" s="209"/>
      <c r="F15" s="209"/>
    </row>
    <row r="16" spans="2:6">
      <c r="B16" s="200"/>
      <c r="C16" s="200"/>
      <c r="D16" s="209"/>
      <c r="E16" s="209"/>
      <c r="F16" s="209"/>
    </row>
    <row r="17" spans="2:6">
      <c r="B17" s="199" t="s">
        <v>161</v>
      </c>
      <c r="C17" s="199"/>
      <c r="D17" s="208"/>
      <c r="E17" s="208"/>
      <c r="F17" s="208"/>
    </row>
    <row r="18" spans="2:6" ht="13.5" thickBot="1">
      <c r="B18" s="200"/>
      <c r="C18" s="200"/>
      <c r="D18" s="209"/>
      <c r="E18" s="209"/>
      <c r="F18" s="209"/>
    </row>
    <row r="19" spans="2:6" ht="64.5" thickBot="1">
      <c r="B19" s="206" t="s">
        <v>162</v>
      </c>
      <c r="C19" s="207"/>
      <c r="D19" s="217"/>
      <c r="E19" s="217" t="s">
        <v>163</v>
      </c>
      <c r="F19" s="218" t="s">
        <v>159</v>
      </c>
    </row>
    <row r="20" spans="2:6" ht="13.5" thickBot="1">
      <c r="B20" s="200"/>
      <c r="C20" s="200"/>
      <c r="D20" s="209"/>
      <c r="E20" s="209"/>
      <c r="F20" s="209"/>
    </row>
    <row r="21" spans="2:6" ht="39" thickBot="1">
      <c r="B21" s="206" t="s">
        <v>164</v>
      </c>
      <c r="C21" s="207"/>
      <c r="D21" s="217"/>
      <c r="E21" s="217">
        <v>22</v>
      </c>
      <c r="F21" s="218" t="s">
        <v>159</v>
      </c>
    </row>
    <row r="22" spans="2:6">
      <c r="B22" s="200"/>
      <c r="C22" s="200"/>
      <c r="D22" s="209"/>
      <c r="E22" s="209"/>
      <c r="F22" s="209"/>
    </row>
  </sheetData>
  <hyperlinks>
    <hyperlink ref="E9" location="'DKB'!I61" display="'DKB'!I61"/>
    <hyperlink ref="E10" location="'DKB'!U63:Y63" display="'DKB'!U63:Y63"/>
    <hyperlink ref="E11" location="'DKB'!P63:Q63" display="'DKB'!P63:Q63"/>
    <hyperlink ref="E12" location="'DKB'!I63:K63" display="'DKB'!I63:K6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DKB</vt:lpstr>
      <vt:lpstr>Adressen</vt:lpstr>
      <vt:lpstr>Kompatibilitätsbericht</vt:lpstr>
      <vt:lpstr>DKB!Druckbereich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Bethge</dc:creator>
  <cp:lastModifiedBy>User</cp:lastModifiedBy>
  <cp:lastPrinted>2021-04-20T11:09:19Z</cp:lastPrinted>
  <dcterms:created xsi:type="dcterms:W3CDTF">2020-05-30T07:09:09Z</dcterms:created>
  <dcterms:modified xsi:type="dcterms:W3CDTF">2023-11-06T16:44:34Z</dcterms:modified>
</cp:coreProperties>
</file>