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2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<sst xmlns="http://schemas.openxmlformats.org/spreadsheetml/2006/main" count="313" uniqueCount="102">
  <si>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</si>
  <si>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</si>
  <si>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</si>
  <si>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</si>
  <si>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</si>
  <si>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</si>
  <si>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</si>
  <si>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</si>
  <si>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</si>
  <si>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</si>
  <si>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</si>
  <si>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</si>
  <si>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</si>
  <si>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</si>
  <si>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</si>
  <si>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</si>
  <si>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</si>
  <si>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</si>
  <si>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</si>
  <si>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</si>
  <si>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</si>
  <si>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</si>
  <si>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</si>
  <si>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</si>
  <si>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</si>
  <si>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</si>
  <si>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</si>
  <si>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</si>
  <si>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</si>
  <si>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</si>
  <si>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</si>
  <si>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</si>
  <si>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</si>
  <si>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</si>
  <si>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</si>
  <si>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</si>
  <si>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</si>
  <si>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</si>
  <si>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</si>
  <si>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</si>
  <si>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</si>
  <si>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</si>
  <si>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</si>
  <si>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</si>
  <si>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</si>
  <si>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</si>
  <si>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</si>
  <si>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</si>
  <si>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</si>
  <si>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</si>
  <si>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</si>
  <si>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</si>
  <si>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</si>
  <si>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</si>
  <si>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</si>
  <si>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</si>
  <si>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</si>
  <si>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</si>
  <si>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</si>
  <si>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</si>
  <si>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Damen</t>
  </si>
  <si>
    <t>Pokalspiel</t>
  </si>
  <si>
    <t>Herren</t>
  </si>
  <si>
    <t>Länderspiel</t>
  </si>
  <si>
    <t>Junioren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</si>
  <si>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</si>
  <si>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</si>
  <si>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</si>
  <si>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</si>
  <si>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</si>
  <si>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</si>
  <si>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</si>
  <si>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</si>
  <si>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</si>
  <si>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</si>
  <si>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</si>
  <si>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</si>
  <si>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</si>
  <si>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</si>
  <si>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</si>
  <si>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</si>
  <si>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</si>
  <si>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</si>
  <si>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</si>
  <si>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</si>
  <si>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</si>
  <si>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</si>
  <si>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</si>
  <si>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</si>
  <si>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</si>
  <si>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</si>
  <si>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</si>
  <si>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</si>
  <si>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</si>
  <si>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</si>
  <si>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</si>
  <si>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</si>
  <si>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</si>
  <si>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</si>
  <si>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</si>
  <si>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</si>
  <si>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r>
      <t xml:space="preserve">Spielleiter: Thomas Speck
Tel: </t>
    </r>
    <r>
      <rPr>
        <sz val="9"/>
        <rFont val="Times New Roman"/>
        <family val="1"/>
      </rPr>
      <t xml:space="preserve">07243 - 726873
</t>
    </r>
    <r>
      <rPr>
        <sz val="8"/>
        <rFont val="Arial"/>
        <family val="2"/>
      </rPr>
      <t xml:space="preserve">Fax: </t>
    </r>
    <r>
      <rPr>
        <sz val="9"/>
        <rFont val="Times New Roman"/>
        <family val="1"/>
      </rPr>
      <t>07243 - 726874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</si>
</sst>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8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6" fontId="20" fillId="0" borderId="33" xfId="0" applyNumberFormat="1" applyFont="1" applyFill="1" applyBorder="1" applyAlignment="1" applyProtection="1">
      <alignment horizontal="center" vertical="center"/>
      <protection/>
    </xf>
    <xf numFmtId="216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9" fontId="20" fillId="0" borderId="34" xfId="0" applyNumberFormat="1" applyFont="1" applyFill="1" applyBorder="1" applyAlignment="1">
      <alignment horizontal="center" vertical="center"/>
    </xf>
    <xf numFmtId="208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9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9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9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8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44" fillId="0" borderId="11" xfId="0" applyNumberFormat="1" applyFont="1" applyFill="1" applyBorder="1" applyAlignment="1">
      <alignment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17" fillId="0" borderId="53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219" fontId="20" fillId="0" borderId="57" xfId="0" applyNumberFormat="1" applyFont="1" applyFill="1" applyBorder="1" applyAlignment="1">
      <alignment horizontal="center" vertical="center"/>
    </xf>
    <xf numFmtId="219" fontId="20" fillId="0" borderId="58" xfId="0" applyNumberFormat="1" applyFont="1" applyFill="1" applyBorder="1" applyAlignment="1">
      <alignment horizontal="center" vertical="center"/>
    </xf>
    <xf numFmtId="219" fontId="20" fillId="0" borderId="42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11" fillId="0" borderId="17" xfId="0" applyNumberFormat="1" applyFont="1" applyFill="1" applyBorder="1" applyAlignment="1">
      <alignment horizontal="center"/>
    </xf>
    <xf numFmtId="0" fontId="20" fillId="0" borderId="56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47" xfId="0" applyNumberFormat="1" applyFont="1" applyFill="1" applyBorder="1" applyAlignment="1">
      <alignment horizontal="center" vertical="distributed"/>
    </xf>
    <xf numFmtId="0" fontId="0" fillId="34" borderId="50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25" xfId="0" applyNumberFormat="1" applyFont="1" applyFill="1" applyBorder="1" applyAlignment="1">
      <alignment horizontal="center" vertical="center" wrapText="1"/>
    </xf>
    <xf numFmtId="0" fontId="0" fillId="34" borderId="51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52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ba961c-134d-46ab-b4fa-d8c03aa3a319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169ecdc-da72-4287-9891-ebccb4f8456d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efae96-9d5e-43fe-b15c-410115a1e4e9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c871b5-5a36-458c-a4e7-507da7629bfa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4d2ba9-bd5a-4ed8-ae01-401d3d1ae33b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20ddca-49d2-4d84-9962-97a2b1409178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8374b5-3280-4135-b37a-41e405828861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6e51a7-4143-46e5-be92-fc33da307c38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d914be-30d2-4132-b2fc-8e021760cff5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d233e31-efd5-4e4b-aab0-86a2e0d5948e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e5c80a-f40a-46eb-951c-866960159977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fd1279-b012-47cb-9a03-2c28c29aaf5c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633868b-9f06-4183-ba8e-c8011e00892c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zoomScalePageLayoutView="0" workbookViewId="0" topLeftCell="A1">
      <selection activeCell="K1" sqref="K1:O1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35" t="s">
        <v>101</v>
      </c>
      <c r="L1" s="235"/>
      <c r="M1" s="235"/>
      <c r="N1" s="235"/>
      <c r="O1" s="235"/>
      <c r="R1" s="98" t="s">
        <v>58</v>
      </c>
    </row>
    <row r="2" spans="5:26" ht="12.75">
      <c r="E2" s="100" t="s">
        <v>90</v>
      </c>
      <c r="F2" s="101"/>
      <c r="G2" s="101"/>
      <c r="H2" s="101"/>
      <c r="I2" s="147"/>
      <c r="J2" s="157">
        <f>IF(übertrag!Q11=TRUE,"X","")</f>
      </c>
      <c r="N2" s="250" t="s">
        <v>24</v>
      </c>
      <c r="O2" s="250"/>
      <c r="P2" s="247"/>
      <c r="Q2" s="247"/>
      <c r="R2" s="247"/>
      <c r="S2" s="248"/>
      <c r="T2" s="248"/>
      <c r="U2" s="248"/>
      <c r="V2" s="248"/>
      <c r="W2" s="248"/>
      <c r="X2" s="248"/>
      <c r="Y2" s="248"/>
      <c r="Z2" s="248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60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4"/>
      <c r="Q3" s="245"/>
      <c r="R3" s="245"/>
      <c r="S3" s="99"/>
      <c r="T3" s="99"/>
      <c r="U3" s="155" t="s">
        <v>2</v>
      </c>
      <c r="V3" s="251"/>
      <c r="W3" s="252"/>
      <c r="X3" s="252"/>
      <c r="Y3" s="252"/>
      <c r="Z3" s="252"/>
    </row>
    <row r="4" spans="1:26" ht="12.75" customHeight="1">
      <c r="A4" s="104" t="s">
        <v>61</v>
      </c>
      <c r="B4" s="105"/>
      <c r="C4" s="162">
        <f>IF(übertrag!Q3=TRUE,"X","")</f>
      </c>
      <c r="E4" s="104" t="s">
        <v>62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39" t="s">
        <v>26</v>
      </c>
      <c r="O4" s="239"/>
      <c r="P4" s="244"/>
      <c r="Q4" s="244"/>
      <c r="R4" s="244"/>
      <c r="S4" s="249"/>
      <c r="T4" s="249"/>
      <c r="U4" s="249"/>
      <c r="V4" s="249"/>
      <c r="W4" s="249"/>
      <c r="X4" s="249"/>
      <c r="Y4" s="249"/>
      <c r="Z4" s="249"/>
    </row>
    <row r="5" spans="1:26" ht="12.75" customHeight="1">
      <c r="A5" s="104" t="s">
        <v>63</v>
      </c>
      <c r="B5" s="105"/>
      <c r="C5" s="163">
        <f>IF(übertrag!Q4=TRUE,"X","")</f>
      </c>
      <c r="E5" s="104" t="s">
        <v>64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40" t="s">
        <v>27</v>
      </c>
      <c r="O5" s="239"/>
      <c r="P5" s="246"/>
      <c r="Q5" s="246"/>
      <c r="R5" s="246"/>
      <c r="S5" s="99"/>
      <c r="T5" s="99"/>
      <c r="U5" s="154" t="s">
        <v>3</v>
      </c>
      <c r="V5" s="246"/>
      <c r="W5" s="246"/>
      <c r="X5" s="246"/>
      <c r="Y5" s="246"/>
      <c r="Z5" s="246"/>
    </row>
    <row r="6" spans="1:26" ht="12.75" customHeight="1">
      <c r="A6" s="108"/>
      <c r="B6" s="109"/>
      <c r="C6" s="164"/>
      <c r="E6" s="110" t="s">
        <v>65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39" t="s">
        <v>93</v>
      </c>
      <c r="O6" s="239"/>
      <c r="P6" s="244"/>
      <c r="Q6" s="244"/>
      <c r="R6" s="244"/>
      <c r="S6" s="249"/>
      <c r="T6" s="249"/>
      <c r="U6" s="249"/>
      <c r="V6" s="249"/>
      <c r="W6" s="249"/>
      <c r="X6" s="249"/>
      <c r="Y6" s="249"/>
      <c r="Z6" s="249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66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53" t="str">
        <f>'MANNSCHAFTEN+SPIELER'!O3</f>
        <v>Heimmannschaft</v>
      </c>
      <c r="E8" s="253"/>
      <c r="F8" s="253"/>
      <c r="G8" s="253"/>
      <c r="H8" s="253"/>
      <c r="I8" s="253"/>
      <c r="J8" s="253"/>
      <c r="K8" s="253"/>
      <c r="O8" s="116"/>
      <c r="P8" s="118"/>
      <c r="Q8" s="117" t="s">
        <v>5</v>
      </c>
      <c r="R8" s="253" t="str">
        <f>IF(übertrag!H2,VLOOKUP(übertrag!H2,Gastmannschaft,2,),"")</f>
        <v>Gastmannschaft 1</v>
      </c>
      <c r="S8" s="253"/>
      <c r="T8" s="253"/>
      <c r="U8" s="253"/>
      <c r="V8" s="253"/>
      <c r="W8" s="253"/>
      <c r="X8" s="253"/>
      <c r="Y8" s="253"/>
      <c r="Z8" s="119"/>
    </row>
    <row r="9" ht="4.5" customHeight="1"/>
    <row r="10" spans="1:26" ht="9" customHeight="1">
      <c r="A10" s="120" t="s">
        <v>67</v>
      </c>
      <c r="B10" s="214" t="s">
        <v>97</v>
      </c>
      <c r="C10" s="215"/>
      <c r="D10" s="216"/>
      <c r="E10" s="122" t="s">
        <v>68</v>
      </c>
      <c r="F10" s="122" t="s">
        <v>69</v>
      </c>
      <c r="G10" s="122" t="s">
        <v>30</v>
      </c>
      <c r="H10" s="214" t="s">
        <v>83</v>
      </c>
      <c r="I10" s="216"/>
      <c r="J10" s="121" t="s">
        <v>89</v>
      </c>
      <c r="K10" s="82" t="s">
        <v>70</v>
      </c>
      <c r="L10" s="84"/>
      <c r="M10" s="84"/>
      <c r="N10" s="84"/>
      <c r="O10" s="120" t="s">
        <v>67</v>
      </c>
      <c r="P10" s="214" t="s">
        <v>97</v>
      </c>
      <c r="Q10" s="215"/>
      <c r="R10" s="216"/>
      <c r="S10" s="122" t="s">
        <v>68</v>
      </c>
      <c r="T10" s="122" t="s">
        <v>69</v>
      </c>
      <c r="U10" s="122" t="s">
        <v>30</v>
      </c>
      <c r="V10" s="214" t="s">
        <v>83</v>
      </c>
      <c r="W10" s="216"/>
      <c r="X10" s="121" t="s">
        <v>89</v>
      </c>
      <c r="Y10" s="82" t="s">
        <v>70</v>
      </c>
      <c r="Z10" s="83"/>
    </row>
    <row r="11" spans="1:25" ht="12.75" customHeight="1">
      <c r="A11" s="142">
        <f>übertrag!O16</f>
        <v>0</v>
      </c>
      <c r="B11" s="220">
        <f>übertrag!Z2</f>
        <v>0</v>
      </c>
      <c r="C11" s="221"/>
      <c r="D11" s="222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29">
        <f>IF(Einzelergebnisse!F5=0,"",Einzelergebnisse!F5)</f>
      </c>
      <c r="I11" s="230"/>
      <c r="J11" s="149">
        <f>IF(Einzelergebnisse!A5=0,"",IF(H11="",0,IF(H11=V11,0.5,IF(H11&gt;V11,1,0))))</f>
      </c>
      <c r="K11" s="236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09">
        <f>IF(übertrag!K2="",übertrag!L2,übertrag!K2)</f>
        <v>0</v>
      </c>
      <c r="Q11" s="209"/>
      <c r="R11" s="210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29">
        <f>IF(Einzelergebnisse!M5=0,"",Einzelergebnisse!M5)</f>
      </c>
      <c r="W11" s="230"/>
      <c r="X11" s="149">
        <f>IF(Einzelergebnisse!H5=0,"",IF(V11="",0,IF(V11=H11,0.5,IF(V11&gt;H11,1,0))))</f>
      </c>
      <c r="Y11" s="236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26"/>
      <c r="C12" s="227"/>
      <c r="D12" s="228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29">
        <f>IF(Einzelergebnisse!F6=0,"",Einzelergebnisse!F6)</f>
      </c>
      <c r="I12" s="230"/>
      <c r="J12" s="149">
        <f>IF(Einzelergebnisse!A5=0,"",IF(H12="",0,IF(H12=V12,0.5,IF(H12&gt;V12,1,0))))</f>
      </c>
      <c r="K12" s="237"/>
      <c r="L12" s="123"/>
      <c r="M12" s="123"/>
      <c r="N12" s="124"/>
      <c r="O12" s="140">
        <f>IF(übertrag!M2="",übertrag!N2,übertrag!M2)</f>
        <v>0</v>
      </c>
      <c r="P12" s="212"/>
      <c r="Q12" s="212"/>
      <c r="R12" s="213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29">
        <f>IF(Einzelergebnisse!M6=0,"",Einzelergebnisse!M6)</f>
      </c>
      <c r="W12" s="230"/>
      <c r="X12" s="149">
        <f>IF(Einzelergebnisse!H5=0,"",IF(V12="",0,IF(V12=H12,0.5,IF(V12&gt;H12,1,0))))</f>
      </c>
      <c r="Y12" s="237"/>
    </row>
    <row r="13" spans="1:25" ht="9" customHeight="1">
      <c r="A13" s="125" t="s">
        <v>67</v>
      </c>
      <c r="B13" s="205" t="s">
        <v>98</v>
      </c>
      <c r="C13" s="206"/>
      <c r="D13" s="207"/>
      <c r="E13" s="148"/>
      <c r="F13" s="148"/>
      <c r="G13" s="148"/>
      <c r="H13" s="256"/>
      <c r="I13" s="257"/>
      <c r="J13" s="149"/>
      <c r="K13" s="237"/>
      <c r="L13" s="123"/>
      <c r="M13" s="123"/>
      <c r="N13" s="124"/>
      <c r="O13" s="125" t="s">
        <v>67</v>
      </c>
      <c r="P13" s="205" t="s">
        <v>98</v>
      </c>
      <c r="Q13" s="206"/>
      <c r="R13" s="207"/>
      <c r="S13" s="148"/>
      <c r="T13" s="148"/>
      <c r="U13" s="148"/>
      <c r="V13" s="231"/>
      <c r="W13" s="232"/>
      <c r="X13" s="149"/>
      <c r="Y13" s="237"/>
    </row>
    <row r="14" spans="1:25" ht="12.75" customHeight="1">
      <c r="A14" s="143">
        <f>übertrag!O23</f>
        <v>0</v>
      </c>
      <c r="B14" s="220">
        <f>übertrag!Z9</f>
        <v>0</v>
      </c>
      <c r="C14" s="221"/>
      <c r="D14" s="222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29">
        <f>IF(Einzelergebnisse!F7=0,"",Einzelergebnisse!F7)</f>
      </c>
      <c r="I14" s="230"/>
      <c r="J14" s="149">
        <f>IF(Einzelergebnisse!A5=0,"",IF(H14="",0,IF(H14=V14,0.5,IF(H14&gt;V14,1,0))))</f>
      </c>
      <c r="K14" s="237"/>
      <c r="L14" s="123"/>
      <c r="M14" s="123"/>
      <c r="N14" s="124"/>
      <c r="O14" s="142">
        <f>IF(übertrag!O8="",übertrag!P8,übertrag!O8)</f>
        <v>0</v>
      </c>
      <c r="P14" s="209">
        <f>IF(übertrag!K8="",übertrag!L8,übertrag!K8)</f>
        <v>0</v>
      </c>
      <c r="Q14" s="209"/>
      <c r="R14" s="210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29">
        <f>IF(Einzelergebnisse!M7=0,"",Einzelergebnisse!M7)</f>
      </c>
      <c r="W14" s="230"/>
      <c r="X14" s="149">
        <f>IF(Einzelergebnisse!H5=0,"",IF(V14="",0,IF(V14=H14,0.5,IF(V14&gt;H14,1,0))))</f>
      </c>
      <c r="Y14" s="237"/>
    </row>
    <row r="15" spans="1:25" ht="12.75" customHeight="1">
      <c r="A15" s="150">
        <f>übertrag!M23</f>
        <v>0</v>
      </c>
      <c r="B15" s="223"/>
      <c r="C15" s="224"/>
      <c r="D15" s="225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58">
        <f>IF(Einzelergebnisse!F8=0,"",Einzelergebnisse!F8)</f>
      </c>
      <c r="I15" s="259"/>
      <c r="J15" s="149">
        <f>IF(Einzelergebnisse!A5=0,"",IF(H15="",0,IF(H15=V15,0.5,IF(H15&gt;V15,1,0))))</f>
      </c>
      <c r="K15" s="238"/>
      <c r="L15" s="123"/>
      <c r="M15" s="123"/>
      <c r="N15" s="124"/>
      <c r="O15" s="126">
        <f>IF(übertrag!M8="",übertrag!N8,übertrag!M8)</f>
        <v>0</v>
      </c>
      <c r="P15" s="218"/>
      <c r="Q15" s="218"/>
      <c r="R15" s="219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58">
        <f>IF(Einzelergebnisse!M8=0,"",Einzelergebnisse!M8)</f>
      </c>
      <c r="W15" s="259"/>
      <c r="X15" s="149">
        <f>IF(Einzelergebnisse!H5=0,"",IF(V15="",0,IF(V15=H15,0.5,IF(V15&gt;H15,1,0))))</f>
      </c>
      <c r="Y15" s="238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4">
        <f>IF(Einzelergebnisse!A5=0,"",SUM(H11:H15))</f>
      </c>
      <c r="I16" s="255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4">
        <f>IF(Einzelergebnisse!H5=0,"",SUM(V11,V12,V14,V15))</f>
      </c>
      <c r="W16" s="255"/>
      <c r="X16" s="183">
        <f>IF(Einzelergebnisse!H5=0,"",SUM(X11:X12,X14:X15))</f>
      </c>
      <c r="Y16" s="151"/>
    </row>
    <row r="17" spans="1:25" ht="9" customHeight="1">
      <c r="A17" s="120" t="s">
        <v>67</v>
      </c>
      <c r="B17" s="214" t="s">
        <v>97</v>
      </c>
      <c r="C17" s="215"/>
      <c r="D17" s="216"/>
      <c r="E17" s="122" t="s">
        <v>68</v>
      </c>
      <c r="F17" s="122" t="s">
        <v>69</v>
      </c>
      <c r="G17" s="122" t="s">
        <v>30</v>
      </c>
      <c r="H17" s="214" t="s">
        <v>83</v>
      </c>
      <c r="I17" s="216"/>
      <c r="J17" s="121" t="s">
        <v>89</v>
      </c>
      <c r="K17" s="82" t="s">
        <v>70</v>
      </c>
      <c r="L17" s="84"/>
      <c r="M17" s="84"/>
      <c r="N17" s="128"/>
      <c r="O17" s="120" t="s">
        <v>67</v>
      </c>
      <c r="P17" s="214" t="s">
        <v>97</v>
      </c>
      <c r="Q17" s="215"/>
      <c r="R17" s="216"/>
      <c r="S17" s="122" t="s">
        <v>68</v>
      </c>
      <c r="T17" s="122" t="s">
        <v>69</v>
      </c>
      <c r="U17" s="122" t="s">
        <v>30</v>
      </c>
      <c r="V17" s="214" t="s">
        <v>83</v>
      </c>
      <c r="W17" s="216"/>
      <c r="X17" s="121" t="s">
        <v>89</v>
      </c>
      <c r="Y17" s="82" t="s">
        <v>70</v>
      </c>
    </row>
    <row r="18" spans="1:25" ht="12.75" customHeight="1">
      <c r="A18" s="142">
        <f>übertrag!O17</f>
        <v>0</v>
      </c>
      <c r="B18" s="220">
        <f>übertrag!Z3</f>
        <v>0</v>
      </c>
      <c r="C18" s="221"/>
      <c r="D18" s="222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29">
        <f>IF(Einzelergebnisse!F13=0,"",Einzelergebnisse!F13)</f>
      </c>
      <c r="I18" s="230"/>
      <c r="J18" s="149">
        <f>IF(Einzelergebnisse!A13=0,"",IF(H18="",0,IF(H18=V18,0.5,IF(H18&gt;V18,1,0))))</f>
      </c>
      <c r="K18" s="236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08">
        <f>IF(übertrag!K3="",übertrag!L3,übertrag!K3)</f>
        <v>0</v>
      </c>
      <c r="Q18" s="209"/>
      <c r="R18" s="210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29">
        <f>IF(Einzelergebnisse!M13=0,"",Einzelergebnisse!M13)</f>
      </c>
      <c r="W18" s="230"/>
      <c r="X18" s="149">
        <f>IF(Einzelergebnisse!H13=0,"",IF(V18="",0,IF(V18=H18,0.5,IF(V18&gt;H18,1,0))))</f>
      </c>
      <c r="Y18" s="236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26"/>
      <c r="C19" s="227"/>
      <c r="D19" s="228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29">
        <f>IF(Einzelergebnisse!F14=0,"",Einzelergebnisse!F14)</f>
      </c>
      <c r="I19" s="230"/>
      <c r="J19" s="149">
        <f>IF(Einzelergebnisse!A13=0,"",IF(H19="",0,IF(H19=V19,0.5,IF(H19&gt;V19,1,0))))</f>
      </c>
      <c r="K19" s="237"/>
      <c r="L19" s="123"/>
      <c r="M19" s="123"/>
      <c r="N19" s="128"/>
      <c r="O19" s="140">
        <f>IF(übertrag!M3="",übertrag!N3,übertrag!M3)</f>
        <v>0</v>
      </c>
      <c r="P19" s="211"/>
      <c r="Q19" s="212"/>
      <c r="R19" s="213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29">
        <f>IF(Einzelergebnisse!M14=0,"",Einzelergebnisse!M14)</f>
      </c>
      <c r="W19" s="230"/>
      <c r="X19" s="149">
        <f>IF(Einzelergebnisse!H13=0,"",IF(V19="",0,IF(V19=H19,0.5,IF(V19&gt;H19,1,0))))</f>
      </c>
      <c r="Y19" s="237"/>
    </row>
    <row r="20" spans="1:25" ht="9" customHeight="1">
      <c r="A20" s="125" t="s">
        <v>67</v>
      </c>
      <c r="B20" s="205" t="s">
        <v>98</v>
      </c>
      <c r="C20" s="206"/>
      <c r="D20" s="207"/>
      <c r="E20" s="148"/>
      <c r="F20" s="148"/>
      <c r="G20" s="148"/>
      <c r="H20" s="231"/>
      <c r="I20" s="232"/>
      <c r="J20" s="149"/>
      <c r="K20" s="237"/>
      <c r="L20" s="123"/>
      <c r="M20" s="123"/>
      <c r="N20" s="128"/>
      <c r="O20" s="125" t="s">
        <v>67</v>
      </c>
      <c r="P20" s="205" t="s">
        <v>98</v>
      </c>
      <c r="Q20" s="206"/>
      <c r="R20" s="207"/>
      <c r="S20" s="148"/>
      <c r="T20" s="148"/>
      <c r="U20" s="148"/>
      <c r="V20" s="231"/>
      <c r="W20" s="232"/>
      <c r="X20" s="149"/>
      <c r="Y20" s="237"/>
    </row>
    <row r="21" spans="1:25" ht="12.75" customHeight="1">
      <c r="A21" s="143">
        <f>übertrag!O24</f>
        <v>0</v>
      </c>
      <c r="B21" s="220">
        <f>übertrag!Z10</f>
        <v>0</v>
      </c>
      <c r="C21" s="221"/>
      <c r="D21" s="222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29">
        <f>IF(Einzelergebnisse!F15=0,"",Einzelergebnisse!F15)</f>
      </c>
      <c r="I21" s="230"/>
      <c r="J21" s="149">
        <f>IF(Einzelergebnisse!A13=0,"",IF(H21="",0,IF(H21=V21,0.5,IF(H21&gt;V21,1,0))))</f>
      </c>
      <c r="K21" s="237"/>
      <c r="L21" s="123"/>
      <c r="M21" s="123"/>
      <c r="N21" s="128"/>
      <c r="O21" s="142">
        <f>IF(übertrag!O9="",übertrag!P9,übertrag!O9)</f>
        <v>0</v>
      </c>
      <c r="P21" s="208">
        <f>IF(übertrag!K9="",übertrag!L9,übertrag!K9)</f>
        <v>0</v>
      </c>
      <c r="Q21" s="209"/>
      <c r="R21" s="210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29">
        <f>IF(Einzelergebnisse!M15=0,"",Einzelergebnisse!M15)</f>
      </c>
      <c r="W21" s="230"/>
      <c r="X21" s="149">
        <f>IF(Einzelergebnisse!H13=0,"",IF(V21="",0,IF(V21=H21,0.5,IF(V21&gt;H21,1,0))))</f>
      </c>
      <c r="Y21" s="237"/>
    </row>
    <row r="22" spans="1:25" ht="12.75" customHeight="1">
      <c r="A22" s="150">
        <f>übertrag!M24</f>
        <v>0</v>
      </c>
      <c r="B22" s="223"/>
      <c r="C22" s="224"/>
      <c r="D22" s="225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29">
        <f>IF(Einzelergebnisse!F16=0,"",Einzelergebnisse!F16)</f>
      </c>
      <c r="I22" s="230"/>
      <c r="J22" s="149">
        <f>IF(Einzelergebnisse!A13=0,"",IF(H22="",0,IF(H22=V22,0.5,IF(H22&gt;V22,1,0))))</f>
      </c>
      <c r="K22" s="238"/>
      <c r="L22" s="123"/>
      <c r="M22" s="123"/>
      <c r="N22" s="128"/>
      <c r="O22" s="126">
        <f>IF(übertrag!M9="",übertrag!N9,übertrag!M9)</f>
        <v>0</v>
      </c>
      <c r="P22" s="217"/>
      <c r="Q22" s="218"/>
      <c r="R22" s="219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29">
        <f>IF(Einzelergebnisse!M16=0,"",Einzelergebnisse!M16)</f>
      </c>
      <c r="W22" s="230"/>
      <c r="X22" s="149">
        <f>IF(Einzelergebnisse!H13=0,"",IF(V22="",0,IF(V22=H22,0.5,IF(V22&gt;H22,1,0))))</f>
      </c>
      <c r="Y22" s="238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33">
        <f>IF(Einzelergebnisse!A13=0,"",SUM(H18:H22))</f>
      </c>
      <c r="I23" s="234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33">
        <f>IF(Einzelergebnisse!H13=0,"",SUM(V18,V19,V21,V22))</f>
      </c>
      <c r="W23" s="234"/>
      <c r="X23" s="183">
        <f>IF(Einzelergebnisse!H13=0,"",SUM(X18:X19,X21:X22))</f>
      </c>
      <c r="Y23" s="153"/>
    </row>
    <row r="24" spans="1:25" ht="9" customHeight="1">
      <c r="A24" s="120" t="s">
        <v>67</v>
      </c>
      <c r="B24" s="214" t="s">
        <v>97</v>
      </c>
      <c r="C24" s="215"/>
      <c r="D24" s="216"/>
      <c r="E24" s="122" t="s">
        <v>68</v>
      </c>
      <c r="F24" s="122" t="s">
        <v>69</v>
      </c>
      <c r="G24" s="122" t="s">
        <v>30</v>
      </c>
      <c r="H24" s="214" t="s">
        <v>83</v>
      </c>
      <c r="I24" s="216"/>
      <c r="J24" s="121" t="s">
        <v>89</v>
      </c>
      <c r="K24" s="82" t="s">
        <v>70</v>
      </c>
      <c r="L24" s="84"/>
      <c r="M24" s="84"/>
      <c r="N24" s="128"/>
      <c r="O24" s="120" t="s">
        <v>67</v>
      </c>
      <c r="P24" s="214" t="s">
        <v>97</v>
      </c>
      <c r="Q24" s="215"/>
      <c r="R24" s="216"/>
      <c r="S24" s="122" t="s">
        <v>68</v>
      </c>
      <c r="T24" s="122" t="s">
        <v>69</v>
      </c>
      <c r="U24" s="122" t="s">
        <v>30</v>
      </c>
      <c r="V24" s="214" t="s">
        <v>83</v>
      </c>
      <c r="W24" s="216"/>
      <c r="X24" s="121" t="s">
        <v>89</v>
      </c>
      <c r="Y24" s="82" t="s">
        <v>70</v>
      </c>
    </row>
    <row r="25" spans="1:25" ht="12.75" customHeight="1">
      <c r="A25" s="142">
        <f>übertrag!O18</f>
        <v>0</v>
      </c>
      <c r="B25" s="220">
        <f>übertrag!Z4</f>
        <v>0</v>
      </c>
      <c r="C25" s="221"/>
      <c r="D25" s="222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29">
        <f>IF(Einzelergebnisse!F21=0,"",Einzelergebnisse!F21)</f>
      </c>
      <c r="I25" s="230"/>
      <c r="J25" s="149">
        <f>IF(Einzelergebnisse!A21=0,"",IF(H25="",0,IF(H25=V25,0.5,IF(H25&gt;V25,1,0))))</f>
      </c>
      <c r="K25" s="236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08">
        <f>IF(übertrag!K4="",übertrag!L4,übertrag!K4)</f>
        <v>0</v>
      </c>
      <c r="Q25" s="209"/>
      <c r="R25" s="210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29">
        <f>IF(Einzelergebnisse!M21=0,"",Einzelergebnisse!M21)</f>
      </c>
      <c r="W25" s="230"/>
      <c r="X25" s="149">
        <f>IF(Einzelergebnisse!H21=0,"",IF(V25="",0,IF(V25=H25,0.5,IF(V25&gt;H25,1,0))))</f>
      </c>
      <c r="Y25" s="236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26"/>
      <c r="C26" s="227"/>
      <c r="D26" s="228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29">
        <f>IF(Einzelergebnisse!F22=0,"",Einzelergebnisse!F22)</f>
      </c>
      <c r="I26" s="230"/>
      <c r="J26" s="149">
        <f>IF(Einzelergebnisse!A21=0,"",IF(H26="",0,IF(H26=V26,0.5,IF(H26&gt;V26,1,0))))</f>
      </c>
      <c r="K26" s="237"/>
      <c r="L26" s="123"/>
      <c r="M26" s="123"/>
      <c r="N26" s="128"/>
      <c r="O26" s="140">
        <f>IF(übertrag!M4="",übertrag!N4,übertrag!M4)</f>
        <v>0</v>
      </c>
      <c r="P26" s="211"/>
      <c r="Q26" s="212"/>
      <c r="R26" s="213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29">
        <f>IF(Einzelergebnisse!M22=0,"",Einzelergebnisse!M22)</f>
      </c>
      <c r="W26" s="230"/>
      <c r="X26" s="149">
        <f>IF(Einzelergebnisse!H21=0,"",IF(V26="",0,IF(V26=H26,0.5,IF(V26&gt;H26,1,0))))</f>
      </c>
      <c r="Y26" s="237"/>
    </row>
    <row r="27" spans="1:25" ht="9" customHeight="1">
      <c r="A27" s="125" t="s">
        <v>67</v>
      </c>
      <c r="B27" s="205" t="s">
        <v>98</v>
      </c>
      <c r="C27" s="206"/>
      <c r="D27" s="207"/>
      <c r="E27" s="148"/>
      <c r="F27" s="148"/>
      <c r="G27" s="148"/>
      <c r="H27" s="231"/>
      <c r="I27" s="232"/>
      <c r="J27" s="149"/>
      <c r="K27" s="237"/>
      <c r="L27" s="123"/>
      <c r="M27" s="123"/>
      <c r="N27" s="128"/>
      <c r="O27" s="125" t="s">
        <v>67</v>
      </c>
      <c r="P27" s="205" t="s">
        <v>98</v>
      </c>
      <c r="Q27" s="206"/>
      <c r="R27" s="207"/>
      <c r="S27" s="148"/>
      <c r="T27" s="148"/>
      <c r="U27" s="148"/>
      <c r="V27" s="231"/>
      <c r="W27" s="232"/>
      <c r="X27" s="149"/>
      <c r="Y27" s="237"/>
    </row>
    <row r="28" spans="1:25" ht="12.75" customHeight="1">
      <c r="A28" s="143">
        <f>übertrag!O25</f>
        <v>0</v>
      </c>
      <c r="B28" s="220">
        <f>übertrag!Z11</f>
        <v>0</v>
      </c>
      <c r="C28" s="221"/>
      <c r="D28" s="222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29">
        <f>IF(Einzelergebnisse!F23=0,"",Einzelergebnisse!F23)</f>
      </c>
      <c r="I28" s="230"/>
      <c r="J28" s="149">
        <f>IF(Einzelergebnisse!A21=0,"",IF(H28="",0,IF(H28=V28,0.5,IF(H28&gt;V28,1,0))))</f>
      </c>
      <c r="K28" s="237"/>
      <c r="L28" s="123"/>
      <c r="M28" s="123"/>
      <c r="N28" s="128"/>
      <c r="O28" s="142">
        <f>IF(übertrag!O10="",übertrag!P10,übertrag!O10)</f>
        <v>0</v>
      </c>
      <c r="P28" s="208">
        <f>IF(übertrag!K10="",übertrag!L10,übertrag!K10)</f>
        <v>0</v>
      </c>
      <c r="Q28" s="209"/>
      <c r="R28" s="210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29">
        <f>IF(Einzelergebnisse!M23=0,"",Einzelergebnisse!M23)</f>
      </c>
      <c r="W28" s="230"/>
      <c r="X28" s="149">
        <f>IF(Einzelergebnisse!H21=0,"",IF(V28="",0,IF(V28=H28,0.5,IF(V28&gt;H28,1,0))))</f>
      </c>
      <c r="Y28" s="237"/>
    </row>
    <row r="29" spans="1:25" ht="12.75" customHeight="1">
      <c r="A29" s="150">
        <f>übertrag!M25</f>
        <v>0</v>
      </c>
      <c r="B29" s="223"/>
      <c r="C29" s="224"/>
      <c r="D29" s="225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29">
        <f>IF(Einzelergebnisse!F24=0,"",Einzelergebnisse!F24)</f>
      </c>
      <c r="I29" s="230"/>
      <c r="J29" s="149">
        <f>IF(Einzelergebnisse!A21=0,"",IF(H29="",0,IF(H29=V29,0.5,IF(H29&gt;V29,1,0))))</f>
      </c>
      <c r="K29" s="238"/>
      <c r="L29" s="123"/>
      <c r="M29" s="123"/>
      <c r="N29" s="128"/>
      <c r="O29" s="126">
        <f>IF(übertrag!M10="",übertrag!N10,übertrag!M10)</f>
        <v>0</v>
      </c>
      <c r="P29" s="217"/>
      <c r="Q29" s="218"/>
      <c r="R29" s="219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29">
        <f>IF(Einzelergebnisse!M24=0,"",Einzelergebnisse!M24)</f>
      </c>
      <c r="W29" s="230"/>
      <c r="X29" s="149">
        <f>IF(Einzelergebnisse!H21=0,"",IF(V29="",0,IF(V29=H29,0.5,IF(V29&gt;H29,1,0))))</f>
      </c>
      <c r="Y29" s="238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33">
        <f>IF(Einzelergebnisse!A21=0,"",SUM(H25:H29))</f>
      </c>
      <c r="I30" s="234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33">
        <f>IF(Einzelergebnisse!H21=0,"",SUM(V25,V26,V28,V29))</f>
      </c>
      <c r="W30" s="234"/>
      <c r="X30" s="183">
        <f>IF(Einzelergebnisse!H21=0,"",SUM(X25:X26,X28:X29))</f>
      </c>
      <c r="Y30" s="151"/>
    </row>
    <row r="31" spans="1:25" ht="9" customHeight="1">
      <c r="A31" s="120" t="s">
        <v>67</v>
      </c>
      <c r="B31" s="214" t="s">
        <v>97</v>
      </c>
      <c r="C31" s="215"/>
      <c r="D31" s="216"/>
      <c r="E31" s="122" t="s">
        <v>68</v>
      </c>
      <c r="F31" s="122" t="s">
        <v>69</v>
      </c>
      <c r="G31" s="122" t="s">
        <v>30</v>
      </c>
      <c r="H31" s="214" t="s">
        <v>83</v>
      </c>
      <c r="I31" s="216"/>
      <c r="J31" s="121" t="s">
        <v>89</v>
      </c>
      <c r="K31" s="82" t="s">
        <v>70</v>
      </c>
      <c r="L31" s="84"/>
      <c r="M31" s="84"/>
      <c r="N31" s="128"/>
      <c r="O31" s="120" t="s">
        <v>67</v>
      </c>
      <c r="P31" s="214" t="s">
        <v>97</v>
      </c>
      <c r="Q31" s="215"/>
      <c r="R31" s="216"/>
      <c r="S31" s="122" t="s">
        <v>68</v>
      </c>
      <c r="T31" s="122" t="s">
        <v>69</v>
      </c>
      <c r="U31" s="122" t="s">
        <v>30</v>
      </c>
      <c r="V31" s="214" t="s">
        <v>83</v>
      </c>
      <c r="W31" s="216"/>
      <c r="X31" s="121" t="s">
        <v>89</v>
      </c>
      <c r="Y31" s="82" t="s">
        <v>70</v>
      </c>
    </row>
    <row r="32" spans="1:25" ht="12.75" customHeight="1">
      <c r="A32" s="143">
        <f>übertrag!O19</f>
        <v>0</v>
      </c>
      <c r="B32" s="220">
        <f>übertrag!Z5</f>
        <v>0</v>
      </c>
      <c r="C32" s="221"/>
      <c r="D32" s="222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29">
        <f>IF(Einzelergebnisse!F29=0,"",Einzelergebnisse!F29)</f>
      </c>
      <c r="I32" s="230"/>
      <c r="J32" s="149">
        <f>IF(Einzelergebnisse!A29=0,"",IF(H32="",0,IF(H32=V32,0.5,IF(H32&gt;V32,1,0))))</f>
      </c>
      <c r="K32" s="236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08">
        <f>IF(übertrag!K5="",übertrag!L5,übertrag!K5)</f>
        <v>0</v>
      </c>
      <c r="Q32" s="209"/>
      <c r="R32" s="210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29">
        <f>IF(Einzelergebnisse!M29=0,"",Einzelergebnisse!M29)</f>
      </c>
      <c r="W32" s="230"/>
      <c r="X32" s="149">
        <f>IF(Einzelergebnisse!H29=0,"",IF(V32="",0,IF(V32=H32,0.5,IF(V32&gt;H32,1,0))))</f>
      </c>
      <c r="Y32" s="236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26"/>
      <c r="C33" s="227"/>
      <c r="D33" s="228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29">
        <f>IF(Einzelergebnisse!F30=0,"",Einzelergebnisse!F30)</f>
      </c>
      <c r="I33" s="230"/>
      <c r="J33" s="149">
        <f>IF(Einzelergebnisse!A29=0,"",IF(H33="",0,IF(H33=V33,0.5,IF(H33&gt;V33,1,0))))</f>
      </c>
      <c r="K33" s="237"/>
      <c r="L33" s="123"/>
      <c r="M33" s="123"/>
      <c r="N33" s="128"/>
      <c r="O33" s="140">
        <f>IF(übertrag!M5="",übertrag!N5,übertrag!M5)</f>
        <v>0</v>
      </c>
      <c r="P33" s="211"/>
      <c r="Q33" s="212"/>
      <c r="R33" s="213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29">
        <f>IF(Einzelergebnisse!M30=0,"",Einzelergebnisse!M30)</f>
      </c>
      <c r="W33" s="230"/>
      <c r="X33" s="149">
        <f>IF(Einzelergebnisse!H29=0,"",IF(V33="",0,IF(V33=H33,0.5,IF(V33&gt;H33,1,0))))</f>
      </c>
      <c r="Y33" s="237"/>
    </row>
    <row r="34" spans="1:25" ht="9" customHeight="1">
      <c r="A34" s="125" t="s">
        <v>67</v>
      </c>
      <c r="B34" s="205" t="s">
        <v>98</v>
      </c>
      <c r="C34" s="206"/>
      <c r="D34" s="207"/>
      <c r="E34" s="148"/>
      <c r="F34" s="148"/>
      <c r="G34" s="148"/>
      <c r="H34" s="231"/>
      <c r="I34" s="232"/>
      <c r="J34" s="149"/>
      <c r="K34" s="237"/>
      <c r="L34" s="123"/>
      <c r="M34" s="123"/>
      <c r="N34" s="128"/>
      <c r="O34" s="125" t="s">
        <v>67</v>
      </c>
      <c r="P34" s="205" t="s">
        <v>98</v>
      </c>
      <c r="Q34" s="206"/>
      <c r="R34" s="207"/>
      <c r="S34" s="148"/>
      <c r="T34" s="148"/>
      <c r="U34" s="148"/>
      <c r="V34" s="231"/>
      <c r="W34" s="232"/>
      <c r="X34" s="149"/>
      <c r="Y34" s="237"/>
    </row>
    <row r="35" spans="1:25" ht="12.75" customHeight="1">
      <c r="A35" s="143">
        <f>übertrag!O26</f>
        <v>0</v>
      </c>
      <c r="B35" s="220">
        <f>übertrag!Z12</f>
        <v>0</v>
      </c>
      <c r="C35" s="221"/>
      <c r="D35" s="222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29">
        <f>IF(Einzelergebnisse!F31=0,"",Einzelergebnisse!F31)</f>
      </c>
      <c r="I35" s="230"/>
      <c r="J35" s="149">
        <f>IF(Einzelergebnisse!A29=0,"",IF(H35="",0,IF(H35=V35,0.5,IF(H35&gt;V35,1,0))))</f>
      </c>
      <c r="K35" s="237"/>
      <c r="L35" s="123"/>
      <c r="M35" s="123"/>
      <c r="N35" s="128"/>
      <c r="O35" s="142">
        <f>IF(übertrag!O11="",übertrag!P11,übertrag!O11)</f>
        <v>0</v>
      </c>
      <c r="P35" s="209">
        <f>IF(übertrag!K11="",übertrag!L11,übertrag!K11)</f>
        <v>0</v>
      </c>
      <c r="Q35" s="209"/>
      <c r="R35" s="210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29">
        <f>IF(Einzelergebnisse!M31=0,"",Einzelergebnisse!M31)</f>
      </c>
      <c r="W35" s="230"/>
      <c r="X35" s="149">
        <f>IF(Einzelergebnisse!H29=0,"",IF(V35="",0,IF(V35=H35,0.5,IF(V35&gt;H35,1,0))))</f>
      </c>
      <c r="Y35" s="237"/>
    </row>
    <row r="36" spans="1:25" ht="12.75" customHeight="1">
      <c r="A36" s="150">
        <f>übertrag!M26</f>
        <v>0</v>
      </c>
      <c r="B36" s="223"/>
      <c r="C36" s="224"/>
      <c r="D36" s="225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29">
        <f>IF(Einzelergebnisse!F32=0,"",Einzelergebnisse!F32)</f>
      </c>
      <c r="I36" s="230"/>
      <c r="J36" s="149">
        <f>IF(Einzelergebnisse!A29=0,"",IF(H36="",0,IF(H36=V36,0.5,IF(H36&gt;V36,1,0))))</f>
      </c>
      <c r="K36" s="238"/>
      <c r="L36" s="123"/>
      <c r="M36" s="123"/>
      <c r="N36" s="128"/>
      <c r="O36" s="126">
        <f>IF(übertrag!M11="",übertrag!N11,übertrag!M11)</f>
        <v>0</v>
      </c>
      <c r="P36" s="218"/>
      <c r="Q36" s="218"/>
      <c r="R36" s="219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29">
        <f>IF(Einzelergebnisse!M32=0,"",Einzelergebnisse!M32)</f>
      </c>
      <c r="W36" s="230"/>
      <c r="X36" s="149">
        <f>IF(Einzelergebnisse!H29=0,"",IF(V36="",0,IF(V36=H36,0.5,IF(V36&gt;H36,1,0))))</f>
      </c>
      <c r="Y36" s="238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33">
        <f>IF(Einzelergebnisse!A29=0,"",SUM(H32:H36))</f>
      </c>
      <c r="I37" s="234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33">
        <f>IF(Einzelergebnisse!H29=0,"",SUM(V32,V33,V35,V36))</f>
      </c>
      <c r="W37" s="234"/>
      <c r="X37" s="183">
        <f>IF(Einzelergebnisse!H29=0,"",SUM(X32:X33,X35:X36))</f>
      </c>
      <c r="Y37" s="151"/>
    </row>
    <row r="38" spans="1:25" ht="9" customHeight="1">
      <c r="A38" s="120" t="s">
        <v>67</v>
      </c>
      <c r="B38" s="214" t="s">
        <v>97</v>
      </c>
      <c r="C38" s="215"/>
      <c r="D38" s="216"/>
      <c r="E38" s="122" t="s">
        <v>68</v>
      </c>
      <c r="F38" s="122" t="s">
        <v>69</v>
      </c>
      <c r="G38" s="122" t="s">
        <v>30</v>
      </c>
      <c r="H38" s="214" t="s">
        <v>83</v>
      </c>
      <c r="I38" s="216"/>
      <c r="J38" s="121" t="s">
        <v>89</v>
      </c>
      <c r="K38" s="82" t="s">
        <v>70</v>
      </c>
      <c r="L38" s="84"/>
      <c r="M38" s="84"/>
      <c r="N38" s="128"/>
      <c r="O38" s="120" t="s">
        <v>67</v>
      </c>
      <c r="P38" s="214" t="s">
        <v>97</v>
      </c>
      <c r="Q38" s="215"/>
      <c r="R38" s="216"/>
      <c r="S38" s="122" t="s">
        <v>68</v>
      </c>
      <c r="T38" s="122" t="s">
        <v>69</v>
      </c>
      <c r="U38" s="122" t="s">
        <v>30</v>
      </c>
      <c r="V38" s="214" t="s">
        <v>83</v>
      </c>
      <c r="W38" s="216"/>
      <c r="X38" s="121" t="s">
        <v>89</v>
      </c>
      <c r="Y38" s="82" t="s">
        <v>70</v>
      </c>
    </row>
    <row r="39" spans="1:25" ht="12.75" customHeight="1">
      <c r="A39" s="143">
        <f>übertrag!O20</f>
        <v>0</v>
      </c>
      <c r="B39" s="220">
        <f>übertrag!Z6</f>
        <v>0</v>
      </c>
      <c r="C39" s="221"/>
      <c r="D39" s="222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29">
        <f>IF(Einzelergebnisse!F37=0,"",Einzelergebnisse!F37)</f>
      </c>
      <c r="I39" s="230"/>
      <c r="J39" s="149">
        <f>IF(Einzelergebnisse!A37=0,"",IF(H39="",0,IF(H39=V39,0.5,IF(H39&gt;V39,1,0))))</f>
      </c>
      <c r="K39" s="236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09">
        <f>IF(übertrag!K6="",übertrag!L6,übertrag!K6)</f>
        <v>0</v>
      </c>
      <c r="Q39" s="209"/>
      <c r="R39" s="210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29">
        <f>IF(Einzelergebnisse!M37=0,"",Einzelergebnisse!M37)</f>
      </c>
      <c r="W39" s="230"/>
      <c r="X39" s="149">
        <f>IF(Einzelergebnisse!H37=0,"",IF(V39="",0,IF(V39=H39,0.5,IF(V39&gt;H39,1,0))))</f>
      </c>
      <c r="Y39" s="236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26"/>
      <c r="C40" s="227"/>
      <c r="D40" s="228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29">
        <f>IF(Einzelergebnisse!F38=0,"",Einzelergebnisse!F38)</f>
      </c>
      <c r="I40" s="230"/>
      <c r="J40" s="149">
        <f>IF(Einzelergebnisse!A37=0,"",IF(H40="",0,IF(H40=V40,0.5,IF(H40&gt;V40,1,0))))</f>
      </c>
      <c r="K40" s="237"/>
      <c r="L40" s="123"/>
      <c r="M40" s="123"/>
      <c r="N40" s="128"/>
      <c r="O40" s="140">
        <f>IF(übertrag!M6="",übertrag!N6,übertrag!M6)</f>
        <v>0</v>
      </c>
      <c r="P40" s="212"/>
      <c r="Q40" s="212"/>
      <c r="R40" s="213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29">
        <f>IF(Einzelergebnisse!M38=0,"",Einzelergebnisse!M38)</f>
      </c>
      <c r="W40" s="230"/>
      <c r="X40" s="149">
        <f>IF(Einzelergebnisse!H37=0,"",IF(V40="",0,IF(V40=H40,0.5,IF(V40&gt;H40,1,0))))</f>
      </c>
      <c r="Y40" s="237"/>
    </row>
    <row r="41" spans="1:25" ht="9" customHeight="1">
      <c r="A41" s="125" t="s">
        <v>67</v>
      </c>
      <c r="B41" s="205" t="s">
        <v>98</v>
      </c>
      <c r="C41" s="206"/>
      <c r="D41" s="207"/>
      <c r="E41" s="148"/>
      <c r="F41" s="148"/>
      <c r="G41" s="148"/>
      <c r="H41" s="231"/>
      <c r="I41" s="232"/>
      <c r="J41" s="149"/>
      <c r="K41" s="237"/>
      <c r="L41" s="123"/>
      <c r="M41" s="123"/>
      <c r="N41" s="128"/>
      <c r="O41" s="125" t="s">
        <v>67</v>
      </c>
      <c r="P41" s="205" t="s">
        <v>98</v>
      </c>
      <c r="Q41" s="206"/>
      <c r="R41" s="207"/>
      <c r="S41" s="148"/>
      <c r="T41" s="148"/>
      <c r="U41" s="148"/>
      <c r="V41" s="231"/>
      <c r="W41" s="232"/>
      <c r="X41" s="149"/>
      <c r="Y41" s="237"/>
    </row>
    <row r="42" spans="1:25" ht="12.75" customHeight="1">
      <c r="A42" s="143">
        <f>übertrag!O27</f>
        <v>0</v>
      </c>
      <c r="B42" s="220">
        <f>übertrag!Z13</f>
        <v>0</v>
      </c>
      <c r="C42" s="221"/>
      <c r="D42" s="222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29">
        <f>IF(Einzelergebnisse!F39=0,"",Einzelergebnisse!F39)</f>
      </c>
      <c r="I42" s="230"/>
      <c r="J42" s="149">
        <f>IF(Einzelergebnisse!A37=0,"",IF(H42="",0,IF(H42=V42,0.5,IF(H42&gt;V42,1,0))))</f>
      </c>
      <c r="K42" s="237"/>
      <c r="L42" s="123"/>
      <c r="M42" s="123"/>
      <c r="N42" s="128"/>
      <c r="O42" s="142">
        <f>IF(übertrag!O12="",übertrag!P12,übertrag!O12)</f>
        <v>0</v>
      </c>
      <c r="P42" s="209">
        <f>IF(übertrag!K12="",übertrag!L12,übertrag!K12)</f>
        <v>0</v>
      </c>
      <c r="Q42" s="209"/>
      <c r="R42" s="210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29">
        <f>IF(Einzelergebnisse!M39=0,"",Einzelergebnisse!M39)</f>
      </c>
      <c r="W42" s="230"/>
      <c r="X42" s="149">
        <f>IF(Einzelergebnisse!H37=0,"",IF(V42="",0,IF(V42=H42,0.5,IF(V42&gt;H42,1,0))))</f>
      </c>
      <c r="Y42" s="237"/>
    </row>
    <row r="43" spans="1:25" ht="12.75" customHeight="1">
      <c r="A43" s="150">
        <f>übertrag!M27</f>
        <v>0</v>
      </c>
      <c r="B43" s="223"/>
      <c r="C43" s="224"/>
      <c r="D43" s="225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29">
        <f>IF(Einzelergebnisse!F40=0,"",Einzelergebnisse!F40)</f>
      </c>
      <c r="I43" s="230"/>
      <c r="J43" s="149">
        <f>IF(Einzelergebnisse!A37=0,"",IF(H43="",0,IF(H43=V43,0.5,IF(H43&gt;V43,1,0))))</f>
      </c>
      <c r="K43" s="238"/>
      <c r="L43" s="123"/>
      <c r="M43" s="123"/>
      <c r="N43" s="128"/>
      <c r="O43" s="126">
        <f>IF(übertrag!M12="",übertrag!N12,übertrag!M12)</f>
        <v>0</v>
      </c>
      <c r="P43" s="218"/>
      <c r="Q43" s="218"/>
      <c r="R43" s="219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29">
        <f>IF(Einzelergebnisse!M40=0,"",Einzelergebnisse!M40)</f>
      </c>
      <c r="W43" s="230"/>
      <c r="X43" s="149">
        <f>IF(Einzelergebnisse!H37=0,"",IF(V43="",0,IF(V43=H43,0.5,IF(V43&gt;H43,1,0))))</f>
      </c>
      <c r="Y43" s="238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33">
        <f>IF(Einzelergebnisse!A37=0,"",SUM(H39:H43))</f>
      </c>
      <c r="I44" s="234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33">
        <f>IF(Einzelergebnisse!H37=0,"",SUM(V39,V40,V42,V43))</f>
      </c>
      <c r="W44" s="234"/>
      <c r="X44" s="183">
        <f>IF(Einzelergebnisse!H37=0,"",SUM(X39:X40,X42:X43))</f>
      </c>
      <c r="Y44" s="151"/>
    </row>
    <row r="45" spans="1:25" ht="9" customHeight="1">
      <c r="A45" s="120" t="s">
        <v>67</v>
      </c>
      <c r="B45" s="214" t="s">
        <v>97</v>
      </c>
      <c r="C45" s="215"/>
      <c r="D45" s="216"/>
      <c r="E45" s="122" t="s">
        <v>68</v>
      </c>
      <c r="F45" s="122" t="s">
        <v>69</v>
      </c>
      <c r="G45" s="122" t="s">
        <v>30</v>
      </c>
      <c r="H45" s="214" t="s">
        <v>83</v>
      </c>
      <c r="I45" s="216"/>
      <c r="J45" s="121" t="s">
        <v>89</v>
      </c>
      <c r="K45" s="82" t="s">
        <v>70</v>
      </c>
      <c r="L45" s="84"/>
      <c r="M45" s="84"/>
      <c r="N45" s="128"/>
      <c r="O45" s="120" t="s">
        <v>67</v>
      </c>
      <c r="P45" s="214" t="s">
        <v>97</v>
      </c>
      <c r="Q45" s="215"/>
      <c r="R45" s="216"/>
      <c r="S45" s="122" t="s">
        <v>68</v>
      </c>
      <c r="T45" s="122" t="s">
        <v>69</v>
      </c>
      <c r="U45" s="122" t="s">
        <v>30</v>
      </c>
      <c r="V45" s="214" t="s">
        <v>83</v>
      </c>
      <c r="W45" s="216"/>
      <c r="X45" s="121" t="s">
        <v>89</v>
      </c>
      <c r="Y45" s="82" t="s">
        <v>70</v>
      </c>
    </row>
    <row r="46" spans="1:25" ht="12.75" customHeight="1">
      <c r="A46" s="143">
        <f>übertrag!O21</f>
        <v>0</v>
      </c>
      <c r="B46" s="260">
        <f>übertrag!Z7</f>
        <v>0</v>
      </c>
      <c r="C46" s="261"/>
      <c r="D46" s="262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29">
        <f>IF(Einzelergebnisse!F45=0,"",Einzelergebnisse!F45)</f>
      </c>
      <c r="I46" s="230"/>
      <c r="J46" s="149">
        <f>IF(Einzelergebnisse!A45=0,"",IF(H46="",0,IF(H46=V46,0.5,IF(H46&gt;V46,1,0))))</f>
      </c>
      <c r="K46" s="236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09">
        <f>IF(übertrag!K7="",übertrag!L7,übertrag!K7)</f>
        <v>0</v>
      </c>
      <c r="Q46" s="209"/>
      <c r="R46" s="210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29">
        <f>IF(Einzelergebnisse!M45=0,"",Einzelergebnisse!M45)</f>
      </c>
      <c r="W46" s="230"/>
      <c r="X46" s="149">
        <f>IF(Einzelergebnisse!H45=0,"",IF(V46="",0,IF(V46=H46,0.5,IF(V46&gt;H46,1,0))))</f>
      </c>
      <c r="Y46" s="236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3"/>
      <c r="C47" s="264"/>
      <c r="D47" s="265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29">
        <f>IF(Einzelergebnisse!F46=0,"",Einzelergebnisse!F46)</f>
      </c>
      <c r="I47" s="230"/>
      <c r="J47" s="149">
        <f>IF(Einzelergebnisse!A45=0,"",IF(H47="",0,IF(H47=V47,0.5,IF(H47&gt;V47,1,0))))</f>
      </c>
      <c r="K47" s="237"/>
      <c r="L47" s="123"/>
      <c r="M47" s="123"/>
      <c r="N47" s="128"/>
      <c r="O47" s="140">
        <f>IF(übertrag!M7="",übertrag!N7,übertrag!M7)</f>
        <v>0</v>
      </c>
      <c r="P47" s="212"/>
      <c r="Q47" s="212"/>
      <c r="R47" s="213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29">
        <f>IF(Einzelergebnisse!M46=0,"",Einzelergebnisse!M46)</f>
      </c>
      <c r="W47" s="230"/>
      <c r="X47" s="149">
        <f>IF(Einzelergebnisse!H45=0,"",IF(V47="",0,IF(V47=H47,0.5,IF(V47&gt;H47,1,0))))</f>
      </c>
      <c r="Y47" s="237"/>
    </row>
    <row r="48" spans="1:25" ht="9" customHeight="1">
      <c r="A48" s="125" t="s">
        <v>67</v>
      </c>
      <c r="B48" s="205" t="s">
        <v>98</v>
      </c>
      <c r="C48" s="206"/>
      <c r="D48" s="207"/>
      <c r="E48" s="148"/>
      <c r="F48" s="148"/>
      <c r="G48" s="148"/>
      <c r="H48" s="231"/>
      <c r="I48" s="232"/>
      <c r="J48" s="149"/>
      <c r="K48" s="237"/>
      <c r="L48" s="123"/>
      <c r="M48" s="123"/>
      <c r="N48" s="128"/>
      <c r="O48" s="125" t="s">
        <v>67</v>
      </c>
      <c r="P48" s="205" t="s">
        <v>98</v>
      </c>
      <c r="Q48" s="206"/>
      <c r="R48" s="207"/>
      <c r="S48" s="148"/>
      <c r="T48" s="148"/>
      <c r="U48" s="148"/>
      <c r="V48" s="231"/>
      <c r="W48" s="232"/>
      <c r="X48" s="149"/>
      <c r="Y48" s="237"/>
    </row>
    <row r="49" spans="1:25" ht="12.75" customHeight="1">
      <c r="A49" s="143">
        <f>übertrag!O28</f>
        <v>0</v>
      </c>
      <c r="B49" s="220">
        <f>übertrag!Z14</f>
        <v>0</v>
      </c>
      <c r="C49" s="221"/>
      <c r="D49" s="222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29">
        <f>IF(Einzelergebnisse!F47=0,"",Einzelergebnisse!F47)</f>
      </c>
      <c r="I49" s="230"/>
      <c r="J49" s="149">
        <f>IF(Einzelergebnisse!A45=0,"",IF(H49="",0,IF(H49=V49,0.5,IF(H49&gt;V49,1,0))))</f>
      </c>
      <c r="K49" s="237"/>
      <c r="L49" s="123"/>
      <c r="M49" s="123"/>
      <c r="N49" s="128"/>
      <c r="O49" s="142">
        <f>IF(übertrag!O13="",übertrag!P13,übertrag!O13)</f>
        <v>0</v>
      </c>
      <c r="P49" s="209">
        <f>IF(übertrag!K13="",übertrag!L13,übertrag!K13)</f>
        <v>0</v>
      </c>
      <c r="Q49" s="209"/>
      <c r="R49" s="210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29">
        <f>IF(Einzelergebnisse!M47=0,"",Einzelergebnisse!M47)</f>
      </c>
      <c r="W49" s="230"/>
      <c r="X49" s="149">
        <f>IF(Einzelergebnisse!H45=0,"",IF(V49="",0,IF(V49=H49,0.5,IF(V49&gt;H49,1,0))))</f>
      </c>
      <c r="Y49" s="237"/>
    </row>
    <row r="50" spans="1:25" ht="12.75" customHeight="1">
      <c r="A50" s="150">
        <f>übertrag!M28</f>
        <v>0</v>
      </c>
      <c r="B50" s="223"/>
      <c r="C50" s="224"/>
      <c r="D50" s="225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29">
        <f>IF(Einzelergebnisse!F48=0,"",Einzelergebnisse!F48)</f>
      </c>
      <c r="I50" s="230"/>
      <c r="J50" s="149">
        <f>IF(Einzelergebnisse!A45=0,"",IF(H50="",0,IF(H50=V50,0.5,IF(H50&gt;V50,1,0))))</f>
      </c>
      <c r="K50" s="238"/>
      <c r="L50" s="123"/>
      <c r="M50" s="123"/>
      <c r="N50" s="128"/>
      <c r="O50" s="126">
        <f>IF(übertrag!M13="",übertrag!N13,übertrag!M13)</f>
        <v>0</v>
      </c>
      <c r="P50" s="218"/>
      <c r="Q50" s="218"/>
      <c r="R50" s="219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29">
        <f>IF(Einzelergebnisse!M48=0,"",Einzelergebnisse!M48)</f>
      </c>
      <c r="W50" s="230"/>
      <c r="X50" s="149">
        <f>IF(Einzelergebnisse!H45=0,"",IF(V50="",0,IF(V50=H50,0.5,IF(V50&gt;H50,1,0))))</f>
      </c>
      <c r="Y50" s="238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33">
        <f>IF(Einzelergebnisse!A45=0,"",SUM(H46:H50))</f>
      </c>
      <c r="I51" s="234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33">
        <f>IF(Einzelergebnisse!H45=0,"",SUM(V46,V47,V49,V50))</f>
      </c>
      <c r="W51" s="234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89</v>
      </c>
      <c r="J52" s="192">
        <f>IF(Einzelergebnisse!A5=0,"",SUM(J16,J23,J37,J30,J44,J51))</f>
      </c>
      <c r="K52" s="179">
        <f>IF(Einzelergebnisse!A5=0,"",SUM(K11,K18,K25,K32,K39,K46))</f>
      </c>
      <c r="L52" s="174" t="s">
        <v>70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42" t="s">
        <v>89</v>
      </c>
      <c r="W52" s="243"/>
      <c r="X52" s="192">
        <f>IF(Einzelergebnisse!H5=0,"",SUM(X16,X23,X37,X30,X44,X51))</f>
      </c>
      <c r="Y52" s="179">
        <f>IF(Einzelergebnisse!H5=0,"",SUM(Y11,Y18,Y25,Y32,Y39,Y46))</f>
      </c>
      <c r="Z52" s="178" t="s">
        <v>70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92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94</v>
      </c>
      <c r="D54" s="180">
        <f>IF(Einzelergebnisse!A5=0,"",SUM(H16,H23,H30,H37,H44,H51,H53))</f>
      </c>
      <c r="E54" s="241" t="s">
        <v>91</v>
      </c>
      <c r="F54" s="241"/>
      <c r="G54" s="241"/>
      <c r="H54" s="241"/>
      <c r="I54" s="241"/>
      <c r="J54" s="180">
        <f>IF(Einzelergebnisse!A5=0,"",IF(D54=0,0,IF(D54=R54,1,IF(D54&gt;R54,2,0))))</f>
      </c>
      <c r="K54" s="112"/>
      <c r="L54" s="189">
        <f>IF(Einzelergebnisse!A5=0,"",SUM(K52,J54))</f>
      </c>
      <c r="M54" s="191" t="s">
        <v>71</v>
      </c>
      <c r="N54" s="156">
        <f>IF(Einzelergebnisse!H5=0,"",SUM(X54,Y52))</f>
      </c>
      <c r="O54" s="135"/>
      <c r="Q54" s="134" t="s">
        <v>94</v>
      </c>
      <c r="R54" s="180">
        <f>IF(Einzelergebnisse!H5=0,"",SUM(V16,V23,V30,V37,V44,V51,V53))</f>
      </c>
      <c r="S54" s="241" t="s">
        <v>91</v>
      </c>
      <c r="T54" s="241"/>
      <c r="U54" s="241"/>
      <c r="V54" s="241"/>
      <c r="W54" s="134"/>
      <c r="X54" s="180">
        <f>IF(Einzelergebnisse!H5=0,"",IF(R54=0,0,IF(R54=D54,1,IF(R54&gt;D54,2,0))))</f>
      </c>
    </row>
    <row r="55" spans="11:14" ht="13.5" customHeight="1">
      <c r="K55" s="134" t="s">
        <v>99</v>
      </c>
      <c r="L55" s="190">
        <f>IF(Einzelergebnisse!A5=0,"",IF(L54=0,0,IF(L54=N54,1,IF(L54&gt;N54,2,0))))</f>
      </c>
      <c r="M55" s="191" t="s">
        <v>71</v>
      </c>
      <c r="N55" s="190">
        <f>IF(Einzelergebnisse!A5=0,"",IF(N54=0,0,IF(N54=L54,1,IF(N54&gt;L54,2,0))))</f>
      </c>
    </row>
    <row r="56" spans="11:14" ht="4.5" customHeight="1">
      <c r="K56" s="112"/>
      <c r="L56" s="103"/>
      <c r="N56" s="103"/>
    </row>
    <row r="57" spans="2:26" ht="10.5" customHeight="1">
      <c r="B57" s="138" t="s">
        <v>86</v>
      </c>
      <c r="H57" s="138" t="s">
        <v>72</v>
      </c>
      <c r="I57" s="165">
        <f>IF(übertrag!Q21=TRUE,"x","")</f>
      </c>
      <c r="J57" s="169" t="s">
        <v>73</v>
      </c>
      <c r="K57" s="166">
        <f>IF(übertrag!Q9=TRUE,"x","")</f>
      </c>
      <c r="L57" s="168" t="s">
        <v>74</v>
      </c>
      <c r="M57" s="103"/>
      <c r="Q57" s="136"/>
      <c r="R57" s="138" t="s">
        <v>75</v>
      </c>
      <c r="U57" s="138" t="s">
        <v>76</v>
      </c>
      <c r="V57" s="166">
        <f>IF(übertrag!Q24=TRUE,"x","")</f>
      </c>
      <c r="W57" s="137" t="s">
        <v>73</v>
      </c>
      <c r="Y57" s="166">
        <f>IF(übertrag!Q17=TRUE,"x","")</f>
      </c>
      <c r="Z57" s="169" t="s">
        <v>74</v>
      </c>
    </row>
    <row r="58" spans="2:26" ht="10.5" customHeight="1">
      <c r="B58" s="138" t="s">
        <v>87</v>
      </c>
      <c r="H58" s="138" t="s">
        <v>77</v>
      </c>
      <c r="I58" s="165">
        <f>IF(übertrag!Q22=TRUE,"x","")</f>
      </c>
      <c r="J58" s="137" t="s">
        <v>73</v>
      </c>
      <c r="K58" s="166">
        <f>IF(übertrag!Q10=TRUE,"x","")</f>
      </c>
      <c r="L58" s="168" t="s">
        <v>74</v>
      </c>
      <c r="M58" s="103"/>
      <c r="Q58" s="136"/>
      <c r="R58" s="138" t="s">
        <v>78</v>
      </c>
      <c r="U58" s="138" t="s">
        <v>79</v>
      </c>
      <c r="V58" s="166">
        <f>IF(übertrag!Q25=TRUE,"x","")</f>
      </c>
      <c r="W58" s="137" t="s">
        <v>73</v>
      </c>
      <c r="Y58" s="166">
        <f>IF(übertrag!Q18=TRUE,"x","")</f>
      </c>
      <c r="Z58" s="169" t="s">
        <v>74</v>
      </c>
    </row>
    <row r="59" spans="2:26" ht="10.5" customHeight="1">
      <c r="B59" s="138" t="s">
        <v>88</v>
      </c>
      <c r="H59" s="138" t="s">
        <v>80</v>
      </c>
      <c r="I59" s="166">
        <f>IF(übertrag!Q23=TRUE,"x","")</f>
      </c>
      <c r="J59" s="137" t="s">
        <v>73</v>
      </c>
      <c r="K59" s="166">
        <f>IF(übertrag!Q16=TRUE,"x","")</f>
      </c>
      <c r="L59" s="168" t="s">
        <v>74</v>
      </c>
      <c r="M59" s="103"/>
      <c r="Q59" s="136"/>
      <c r="R59" s="138" t="s">
        <v>81</v>
      </c>
      <c r="U59" s="138" t="s">
        <v>82</v>
      </c>
      <c r="V59" s="166">
        <f>IF(übertrag!Q26=TRUE,"x","")</f>
      </c>
      <c r="W59" s="137" t="s">
        <v>73</v>
      </c>
      <c r="Y59" s="166">
        <f>IF(übertrag!Q19=TRUE,"x","")</f>
      </c>
      <c r="Z59" s="169" t="s">
        <v>74</v>
      </c>
    </row>
    <row r="60" spans="8:26" ht="10.5" customHeight="1">
      <c r="H60" s="167" t="s">
        <v>84</v>
      </c>
      <c r="I60" s="141">
        <f>IF(übertrag!Q27=TRUE,"x","")</f>
      </c>
      <c r="J60" s="85" t="s">
        <v>73</v>
      </c>
      <c r="K60" s="141">
        <f>IF(übertrag!Q28=TRUE,"x","")</f>
      </c>
      <c r="L60" s="171" t="s">
        <v>74</v>
      </c>
      <c r="P60" s="138" t="s">
        <v>85</v>
      </c>
      <c r="Q60" s="141">
        <f>IF(übertrag!Q20=TRUE,"x","")</f>
      </c>
      <c r="U60" s="167" t="s">
        <v>84</v>
      </c>
      <c r="V60" s="141">
        <f>IF(übertrag!Q29=TRUE,"x","")</f>
      </c>
      <c r="W60" s="85" t="s">
        <v>73</v>
      </c>
      <c r="Y60" s="141">
        <f>IF(übertrag!Q30=TRUE,"x","")</f>
      </c>
      <c r="Z60" s="170" t="s">
        <v>74</v>
      </c>
    </row>
    <row r="61" spans="1:26" ht="18" customHeight="1">
      <c r="A61" s="136"/>
      <c r="B61" s="138" t="s">
        <v>95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1:26" ht="18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1:26" ht="18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</row>
    <row r="64" spans="1:26" ht="18" customHeight="1">
      <c r="A64" s="106"/>
      <c r="B64" s="139" t="s">
        <v>44</v>
      </c>
      <c r="C64" s="202"/>
      <c r="D64" s="202"/>
      <c r="E64" s="202"/>
      <c r="F64" s="202"/>
      <c r="G64" s="105"/>
      <c r="H64" s="105"/>
      <c r="I64" s="105"/>
      <c r="J64" s="105"/>
      <c r="K64" s="139" t="s">
        <v>96</v>
      </c>
      <c r="L64" s="204"/>
      <c r="M64" s="204"/>
      <c r="N64" s="204"/>
      <c r="O64" s="204"/>
      <c r="P64" s="204"/>
      <c r="Q64" s="105"/>
      <c r="R64" s="106"/>
      <c r="S64" s="139" t="s">
        <v>6</v>
      </c>
      <c r="T64" s="202"/>
      <c r="U64" s="202"/>
      <c r="V64" s="202"/>
      <c r="W64" s="202"/>
      <c r="X64" s="202"/>
      <c r="Y64" s="202"/>
      <c r="Z64" s="202"/>
    </row>
    <row r="65" spans="3:26" ht="15.75" customHeight="1">
      <c r="C65" s="201"/>
      <c r="D65" s="201"/>
      <c r="E65" s="201"/>
      <c r="F65" s="201"/>
      <c r="G65" s="203"/>
      <c r="H65" s="203"/>
      <c r="I65" s="203"/>
      <c r="J65" s="203"/>
      <c r="K65" s="203"/>
      <c r="L65" s="199"/>
      <c r="M65" s="199"/>
      <c r="N65" s="199"/>
      <c r="O65" s="199"/>
      <c r="P65" s="199"/>
      <c r="T65" s="200"/>
      <c r="U65" s="200"/>
      <c r="V65" s="200"/>
      <c r="W65" s="200"/>
      <c r="X65" s="200"/>
      <c r="Y65" s="200"/>
      <c r="Z65" s="200"/>
    </row>
  </sheetData>
  <sheetProtection password="849D" sheet="1" objects="1" scenarios="1"/>
  <mergeCells count="171">
    <mergeCell ref="H35:I35"/>
    <mergeCell ref="H50:I50"/>
    <mergeCell ref="H44:I44"/>
    <mergeCell ref="H30:I30"/>
    <mergeCell ref="H51:I51"/>
    <mergeCell ref="H36:I36"/>
    <mergeCell ref="H37:I37"/>
    <mergeCell ref="H40:I40"/>
    <mergeCell ref="H45:I45"/>
    <mergeCell ref="H46:I46"/>
    <mergeCell ref="H47:I47"/>
    <mergeCell ref="H39:I39"/>
    <mergeCell ref="H31:I31"/>
    <mergeCell ref="V43:W43"/>
    <mergeCell ref="H25:I25"/>
    <mergeCell ref="H26:I26"/>
    <mergeCell ref="H41:I41"/>
    <mergeCell ref="H42:I42"/>
    <mergeCell ref="H38:I38"/>
    <mergeCell ref="H43:I43"/>
    <mergeCell ref="H32:I32"/>
    <mergeCell ref="H33:I33"/>
    <mergeCell ref="H34:I34"/>
    <mergeCell ref="V36:W36"/>
    <mergeCell ref="V37:W37"/>
    <mergeCell ref="V45:W45"/>
    <mergeCell ref="V46:W46"/>
    <mergeCell ref="P45:R45"/>
    <mergeCell ref="V38:W38"/>
    <mergeCell ref="V40:W40"/>
    <mergeCell ref="V39:W39"/>
    <mergeCell ref="V41:W41"/>
    <mergeCell ref="V42:W42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0:W20"/>
    <mergeCell ref="V14:W14"/>
    <mergeCell ref="V15:W15"/>
    <mergeCell ref="V16:W16"/>
    <mergeCell ref="V25:W25"/>
    <mergeCell ref="V26:W26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42:D43"/>
    <mergeCell ref="B46:D47"/>
    <mergeCell ref="B34:D34"/>
    <mergeCell ref="B45:D45"/>
    <mergeCell ref="B38:D38"/>
    <mergeCell ref="B39:D40"/>
    <mergeCell ref="B41:D41"/>
    <mergeCell ref="B27:D27"/>
    <mergeCell ref="B11:D12"/>
    <mergeCell ref="B18:D19"/>
    <mergeCell ref="B28:D29"/>
    <mergeCell ref="B35:D36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H17:I17"/>
    <mergeCell ref="H15:I15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B48:D48"/>
    <mergeCell ref="P48:R48"/>
    <mergeCell ref="B49:D50"/>
    <mergeCell ref="P49:R50"/>
    <mergeCell ref="H49:I49"/>
    <mergeCell ref="H48:I48"/>
    <mergeCell ref="B10:D10"/>
    <mergeCell ref="N4:O4"/>
    <mergeCell ref="N5:O5"/>
    <mergeCell ref="B14:D15"/>
    <mergeCell ref="B20:D20"/>
    <mergeCell ref="B24:D24"/>
    <mergeCell ref="D8:K8"/>
    <mergeCell ref="H10:I10"/>
    <mergeCell ref="H20:I20"/>
    <mergeCell ref="H24:I24"/>
    <mergeCell ref="H23:I23"/>
    <mergeCell ref="K1:O1"/>
    <mergeCell ref="K11:K15"/>
    <mergeCell ref="K25:K29"/>
    <mergeCell ref="H29:I29"/>
    <mergeCell ref="H28:I28"/>
    <mergeCell ref="H27:I27"/>
    <mergeCell ref="P20:R20"/>
    <mergeCell ref="P18:R19"/>
    <mergeCell ref="P25:R26"/>
    <mergeCell ref="P24:R24"/>
    <mergeCell ref="P21:R22"/>
    <mergeCell ref="C61:Z61"/>
    <mergeCell ref="B21:D22"/>
    <mergeCell ref="B25:D26"/>
    <mergeCell ref="H21:I21"/>
    <mergeCell ref="H22:I22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4"/>
      <c r="C1" s="188"/>
      <c r="D1" s="193"/>
      <c r="E1" s="195"/>
      <c r="F1" s="193"/>
      <c r="G1" s="52"/>
      <c r="H1" s="188"/>
      <c r="I1" s="194"/>
      <c r="J1" s="188"/>
      <c r="K1" s="193"/>
      <c r="L1" s="195"/>
      <c r="M1" s="193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69</v>
      </c>
      <c r="E4" s="80" t="s">
        <v>68</v>
      </c>
      <c r="F4" s="80" t="s">
        <v>83</v>
      </c>
      <c r="H4" s="14" t="s">
        <v>1</v>
      </c>
      <c r="I4" s="80" t="s">
        <v>29</v>
      </c>
      <c r="J4" s="80" t="s">
        <v>30</v>
      </c>
      <c r="K4" s="80" t="s">
        <v>69</v>
      </c>
      <c r="L4" s="80" t="s">
        <v>68</v>
      </c>
      <c r="M4" s="80" t="s">
        <v>83</v>
      </c>
      <c r="N4" s="14"/>
      <c r="O4" s="14"/>
      <c r="P4" s="14"/>
    </row>
    <row r="5" spans="1:16" ht="17.25" customHeight="1">
      <c r="A5" s="51">
        <f>DKB!B11</f>
        <v>0</v>
      </c>
      <c r="B5" s="196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6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6">
        <v>2</v>
      </c>
      <c r="C6" s="17"/>
      <c r="D6" s="17"/>
      <c r="E6" s="17"/>
      <c r="F6" s="18">
        <f>SUM(C6,D6)</f>
        <v>0</v>
      </c>
      <c r="H6" s="14"/>
      <c r="I6" s="196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6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6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6">
        <v>4</v>
      </c>
      <c r="C8" s="17"/>
      <c r="D8" s="17"/>
      <c r="E8" s="17"/>
      <c r="F8" s="18">
        <f>SUM(C8,D8)</f>
        <v>0</v>
      </c>
      <c r="H8" s="14"/>
      <c r="I8" s="196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69</v>
      </c>
      <c r="E12" s="80" t="s">
        <v>68</v>
      </c>
      <c r="F12" s="80" t="s">
        <v>83</v>
      </c>
      <c r="H12" s="14" t="s">
        <v>1</v>
      </c>
      <c r="I12" s="80" t="s">
        <v>29</v>
      </c>
      <c r="J12" s="80" t="s">
        <v>30</v>
      </c>
      <c r="K12" s="80" t="s">
        <v>69</v>
      </c>
      <c r="L12" s="80" t="s">
        <v>68</v>
      </c>
      <c r="M12" s="80" t="s">
        <v>83</v>
      </c>
      <c r="N12" s="14"/>
      <c r="O12" s="14"/>
      <c r="P12" s="14"/>
    </row>
    <row r="13" spans="1:16" ht="17.25" customHeight="1">
      <c r="A13" s="51">
        <f>DKB!B18</f>
        <v>0</v>
      </c>
      <c r="B13" s="196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6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6">
        <v>2</v>
      </c>
      <c r="C14" s="17"/>
      <c r="D14" s="17"/>
      <c r="E14" s="17"/>
      <c r="F14" s="18">
        <f>SUM(C14,D14)</f>
        <v>0</v>
      </c>
      <c r="H14" s="14"/>
      <c r="I14" s="196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6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6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6">
        <v>4</v>
      </c>
      <c r="C16" s="17"/>
      <c r="D16" s="17"/>
      <c r="E16" s="17"/>
      <c r="F16" s="18">
        <f>SUM(C16,D16)</f>
        <v>0</v>
      </c>
      <c r="H16" s="14"/>
      <c r="I16" s="196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69</v>
      </c>
      <c r="E20" s="80" t="s">
        <v>68</v>
      </c>
      <c r="F20" s="80" t="s">
        <v>83</v>
      </c>
      <c r="H20" s="14" t="s">
        <v>1</v>
      </c>
      <c r="I20" s="80" t="s">
        <v>29</v>
      </c>
      <c r="J20" s="80" t="s">
        <v>30</v>
      </c>
      <c r="K20" s="80" t="s">
        <v>69</v>
      </c>
      <c r="L20" s="80" t="s">
        <v>68</v>
      </c>
      <c r="M20" s="80" t="s">
        <v>83</v>
      </c>
      <c r="N20" s="14"/>
      <c r="O20" s="14"/>
    </row>
    <row r="21" spans="1:15" ht="17.25" customHeight="1">
      <c r="A21" s="51">
        <f>DKB!B25</f>
        <v>0</v>
      </c>
      <c r="B21" s="196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6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6">
        <v>2</v>
      </c>
      <c r="C22" s="17"/>
      <c r="D22" s="17"/>
      <c r="E22" s="17"/>
      <c r="F22" s="18">
        <f>SUM(C22,D22)</f>
        <v>0</v>
      </c>
      <c r="H22" s="14"/>
      <c r="I22" s="196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6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6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6">
        <v>4</v>
      </c>
      <c r="C24" s="17"/>
      <c r="D24" s="17"/>
      <c r="E24" s="17"/>
      <c r="F24" s="18">
        <f>SUM(C24,D24)</f>
        <v>0</v>
      </c>
      <c r="H24" s="14"/>
      <c r="I24" s="196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69</v>
      </c>
      <c r="E28" s="80" t="s">
        <v>68</v>
      </c>
      <c r="F28" s="80" t="s">
        <v>83</v>
      </c>
      <c r="H28" s="14" t="s">
        <v>1</v>
      </c>
      <c r="I28" s="80" t="s">
        <v>29</v>
      </c>
      <c r="J28" s="80" t="s">
        <v>30</v>
      </c>
      <c r="K28" s="80" t="s">
        <v>69</v>
      </c>
      <c r="L28" s="80" t="s">
        <v>68</v>
      </c>
      <c r="M28" s="80" t="s">
        <v>83</v>
      </c>
      <c r="N28" s="14"/>
      <c r="O28" s="14"/>
    </row>
    <row r="29" spans="1:15" ht="17.25" customHeight="1">
      <c r="A29" s="51">
        <f>DKB!B32</f>
        <v>0</v>
      </c>
      <c r="B29" s="196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6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6">
        <v>2</v>
      </c>
      <c r="C30" s="17"/>
      <c r="D30" s="17"/>
      <c r="E30" s="17"/>
      <c r="F30" s="18">
        <f>SUM(C30,D30)</f>
        <v>0</v>
      </c>
      <c r="H30" s="14"/>
      <c r="I30" s="196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6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6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6">
        <v>4</v>
      </c>
      <c r="C32" s="17"/>
      <c r="D32" s="17"/>
      <c r="E32" s="17"/>
      <c r="F32" s="18">
        <f>SUM(C32,D32)</f>
        <v>0</v>
      </c>
      <c r="H32" s="14"/>
      <c r="I32" s="196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69</v>
      </c>
      <c r="E36" s="80" t="s">
        <v>68</v>
      </c>
      <c r="F36" s="80" t="s">
        <v>83</v>
      </c>
      <c r="H36" s="14" t="s">
        <v>1</v>
      </c>
      <c r="I36" s="80" t="s">
        <v>29</v>
      </c>
      <c r="J36" s="80" t="s">
        <v>30</v>
      </c>
      <c r="K36" s="80" t="s">
        <v>69</v>
      </c>
      <c r="L36" s="80" t="s">
        <v>68</v>
      </c>
      <c r="M36" s="80" t="s">
        <v>83</v>
      </c>
      <c r="N36" s="14"/>
      <c r="O36" s="14"/>
    </row>
    <row r="37" spans="1:15" ht="17.25" customHeight="1">
      <c r="A37" s="51">
        <f>DKB!B39</f>
        <v>0</v>
      </c>
      <c r="B37" s="196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6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6">
        <v>2</v>
      </c>
      <c r="C38" s="17"/>
      <c r="D38" s="17"/>
      <c r="E38" s="17"/>
      <c r="F38" s="18">
        <f>SUM(C38,D38)</f>
        <v>0</v>
      </c>
      <c r="H38" s="14"/>
      <c r="I38" s="196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6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6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6">
        <v>4</v>
      </c>
      <c r="C40" s="17"/>
      <c r="D40" s="17"/>
      <c r="E40" s="17"/>
      <c r="F40" s="18">
        <f>SUM(C40,D40)</f>
        <v>0</v>
      </c>
      <c r="H40" s="14"/>
      <c r="I40" s="196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69</v>
      </c>
      <c r="E44" s="80" t="s">
        <v>68</v>
      </c>
      <c r="F44" s="80" t="s">
        <v>83</v>
      </c>
      <c r="H44" s="14" t="s">
        <v>1</v>
      </c>
      <c r="I44" s="80" t="s">
        <v>29</v>
      </c>
      <c r="J44" s="80" t="s">
        <v>30</v>
      </c>
      <c r="K44" s="80" t="s">
        <v>69</v>
      </c>
      <c r="L44" s="80" t="s">
        <v>68</v>
      </c>
      <c r="M44" s="80" t="s">
        <v>83</v>
      </c>
      <c r="N44" s="14"/>
      <c r="O44" s="14"/>
    </row>
    <row r="45" spans="1:15" ht="17.25" customHeight="1">
      <c r="A45" s="51">
        <f>DKB!B46</f>
        <v>0</v>
      </c>
      <c r="B45" s="196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6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6">
        <v>2</v>
      </c>
      <c r="C46" s="17"/>
      <c r="D46" s="17"/>
      <c r="E46" s="17"/>
      <c r="F46" s="18">
        <f>SUM(C46,D46)</f>
        <v>0</v>
      </c>
      <c r="H46" s="14"/>
      <c r="I46" s="196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6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6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6">
        <v>4</v>
      </c>
      <c r="C48" s="17"/>
      <c r="D48" s="17"/>
      <c r="E48" s="17"/>
      <c r="F48" s="18">
        <f>SUM(C48,D48)</f>
        <v>0</v>
      </c>
      <c r="H48" s="14"/>
      <c r="I48" s="196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100</v>
      </c>
      <c r="B2" s="20"/>
      <c r="C2" s="42" t="s">
        <v>28</v>
      </c>
      <c r="D2" s="20"/>
      <c r="E2" s="87" t="s">
        <v>0</v>
      </c>
      <c r="F2" s="1"/>
      <c r="G2" s="13" t="s">
        <v>97</v>
      </c>
      <c r="O2" s="12" t="s">
        <v>100</v>
      </c>
      <c r="P2" s="20"/>
      <c r="Q2" s="42" t="s">
        <v>28</v>
      </c>
      <c r="R2" s="20"/>
      <c r="S2" s="87" t="s">
        <v>0</v>
      </c>
      <c r="T2" s="1"/>
      <c r="U2" s="13" t="s">
        <v>97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Thomas Speck</cp:lastModifiedBy>
  <cp:lastPrinted>2008-08-22T06:58:53Z</cp:lastPrinted>
  <dcterms:created xsi:type="dcterms:W3CDTF">1998-03-09T21:09:14Z</dcterms:created>
  <dcterms:modified xsi:type="dcterms:W3CDTF">2009-07-26T21:06:34Z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