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2760" yWindow="32760" windowWidth="23256" windowHeight="12216" tabRatio="762" activeTab="2"/>
  </bookViews>
  <sheets>
    <sheet name="DKB" sheetId="1" r:id="rId1"/>
    <sheet name="Einzelergebnisse" sheetId="2" r:id="rId2"/>
    <sheet name="Grundeingaben" sheetId="3" r:id="rId3"/>
    <sheet name="MANNSCHAFTEN+SPIELER" sheetId="4" r:id="rId4"/>
    <sheet name="Gebrauchsanweisung" sheetId="5" r:id="rId5"/>
    <sheet name="Abrechnungsblatt" sheetId="6" r:id="rId6"/>
    <sheet name="Dialog" sheetId="7" state="hidden" r:id="rId7"/>
    <sheet name="Dialog2" sheetId="8" state="hidden" r:id="rId8"/>
    <sheet name="Dialog3" sheetId="9" state="hidden" r:id="rId9"/>
    <sheet name="übertrag" sheetId="10" state="hidden" r:id="rId10"/>
  </sheets>
  <definedNames>
    <definedName name="_xlnm._FilterDatabase" localSheetId="3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5">'Abrechnungsblatt'!$A$1:$M$103</definedName>
    <definedName name="_xlnm.Print_Area" localSheetId="0">'DKB'!$A$1:$AP$29</definedName>
    <definedName name="_xlnm.Print_Area" localSheetId="1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0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6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<sst xmlns="http://schemas.openxmlformats.org/spreadsheetml/2006/main" count="438" uniqueCount="168">
  <si>
    <t>Paß-     Nummer</t>
  </si>
  <si>
    <t>Name</t>
  </si>
  <si>
    <t>Datum: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</si>
  <si>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</si>
  <si>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</si>
  <si>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</si>
  <si>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</si>
  <si>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</si>
  <si>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</si>
  <si>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</si>
  <si>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</si>
  <si>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</si>
  <si>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</si>
  <si>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</si>
  <si>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</si>
  <si>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</si>
  <si>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</si>
  <si>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</si>
  <si>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</si>
  <si>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</si>
  <si>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</si>
  <si>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</si>
  <si>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</si>
  <si>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</si>
  <si>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</si>
  <si>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</si>
  <si>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</si>
  <si>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</si>
  <si>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</si>
  <si>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</si>
  <si>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</si>
  <si>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</si>
  <si>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</si>
  <si>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</si>
  <si>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</si>
  <si>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</si>
  <si>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</si>
  <si>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</si>
  <si>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</si>
  <si>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</si>
  <si>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</si>
  <si>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</si>
  <si>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</si>
  <si>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</si>
  <si>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</si>
  <si>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</si>
  <si>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</si>
  <si>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</si>
  <si>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</si>
  <si>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</si>
  <si>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</si>
  <si>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</si>
  <si>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</si>
  <si>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</si>
  <si>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</si>
  <si>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</si>
  <si>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</si>
  <si>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</si>
  <si>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</si>
  <si>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</si>
  <si>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</si>
  <si>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</si>
  <si>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</si>
  <si>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</si>
  <si>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</si>
  <si>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</si>
  <si>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</si>
  <si>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</si>
  <si>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</si>
  <si>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</si>
  <si>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</si>
  <si>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</si>
  <si>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</si>
  <si>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</si>
  <si>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</si>
  <si>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</si>
  <si>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</si>
  <si>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</si>
  <si>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</si>
  <si>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</si>
  <si>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</si>
  <si>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</si>
  <si>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</si>
  <si>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</si>
  <si>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</si>
  <si>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</si>
  <si>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</si>
  <si>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</si>
  <si>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</si>
  <si>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</si>
  <si>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</si>
  <si>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</si>
  <si>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</si>
  <si>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</si>
  <si>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</si>
  <si>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</si>
  <si>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</si>
  <si>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</si>
  <si>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</si>
  <si>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</si>
  <si>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</si>
  <si>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</si>
  <si>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</si>
  <si>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>Verwarnung</t>
  </si>
  <si>
    <t>Sonstiges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</si>
  <si>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</si>
  <si>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</si>
  <si>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</si>
  <si>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</si>
  <si>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</si>
  <si>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</si>
  <si>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</si>
  <si>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</si>
  <si>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</si>
  <si>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</si>
  <si>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</si>
  <si>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</si>
  <si>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</si>
  <si>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</si>
  <si>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</si>
  <si>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</si>
  <si>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</si>
  <si>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</si>
  <si>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</si>
  <si>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</si>
  <si>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</si>
  <si>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</si>
  <si>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</si>
  <si>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</si>
  <si>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</si>
  <si>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</si>
  <si>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</si>
  <si>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</si>
  <si>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</si>
  <si>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</si>
  <si>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</si>
  <si>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</si>
  <si>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</si>
  <si>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</si>
  <si>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</si>
  <si>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</si>
  <si>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</si>
  <si>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</si>
  <si>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</si>
  <si>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Vorname  Name</t>
  </si>
  <si>
    <t>Volle</t>
  </si>
  <si>
    <t>Schiedsrichter O.K.</t>
  </si>
  <si>
    <t>FRAUEN</t>
  </si>
  <si>
    <t>MÄNNER</t>
  </si>
  <si>
    <t>gr@tkv-kegeln.de</t>
  </si>
  <si>
    <t>Email-Adresse des Staffelleiters</t>
  </si>
  <si>
    <t>Abr</t>
  </si>
  <si>
    <t>Fe</t>
  </si>
  <si>
    <t>Ges</t>
  </si>
  <si>
    <t>Bitte hier nur</t>
  </si>
  <si>
    <t xml:space="preserve">    Volle</t>
  </si>
  <si>
    <t xml:space="preserve">    Fehlwürfe</t>
  </si>
  <si>
    <t xml:space="preserve">    Gesamtergebnis</t>
  </si>
  <si>
    <t>eingeben.</t>
  </si>
  <si>
    <t>Spielnr.</t>
  </si>
  <si>
    <t>Spiel Nr.</t>
  </si>
  <si>
    <t>Frauen</t>
  </si>
  <si>
    <t>Männer</t>
  </si>
  <si>
    <t>Senioren</t>
  </si>
  <si>
    <t>eeee</t>
  </si>
  <si>
    <t>Mustermann, Max</t>
  </si>
  <si>
    <t>000815</t>
  </si>
  <si>
    <t>Musterfrau, Paula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</si>
</sst>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mm/yy"/>
    <numFmt numFmtId="179" formatCode="hh:mm:ss\ &quot;Uhr&quot;"/>
    <numFmt numFmtId="180" formatCode="00000"/>
    <numFmt numFmtId="181" formatCode="000000"/>
    <numFmt numFmtId="182" formatCode="d/\ mmm"/>
    <numFmt numFmtId="183" formatCode="d/\ mm/"/>
    <numFmt numFmtId="184" formatCode="d/mm/yy"/>
    <numFmt numFmtId="185" formatCode="d/\ mm/yy"/>
    <numFmt numFmtId="186" formatCode="dd/mm/yy"/>
    <numFmt numFmtId="187" formatCode="hh:mm\ &quot;Uhr&quot;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0_ ;[Red]\-0\ "/>
    <numFmt numFmtId="193" formatCode="[$-407]dddd\,\ d\.\ mmmm\ yyyy"/>
    <numFmt numFmtId="194" formatCode="dd/mm/yy;@"/>
    <numFmt numFmtId="195" formatCode="\+\ 0\ \-\ ;[Red]\-\ 0\ \+"/>
    <numFmt numFmtId="196" formatCode="00000#"/>
    <numFmt numFmtId="197" formatCode="0.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51" fillId="3" borderId="0" applyNumberFormat="0" applyBorder="0" applyAlignment="0" applyProtection="0"/>
    <xf numFmtId="0" fontId="76" fillId="4" borderId="0" applyNumberFormat="0" applyBorder="0" applyAlignment="0" applyProtection="0"/>
    <xf numFmtId="0" fontId="51" fillId="5" borderId="0" applyNumberFormat="0" applyBorder="0" applyAlignment="0" applyProtection="0"/>
    <xf numFmtId="0" fontId="76" fillId="6" borderId="0" applyNumberFormat="0" applyBorder="0" applyAlignment="0" applyProtection="0"/>
    <xf numFmtId="0" fontId="51" fillId="7" borderId="0" applyNumberFormat="0" applyBorder="0" applyAlignment="0" applyProtection="0"/>
    <xf numFmtId="0" fontId="76" fillId="8" borderId="0" applyNumberFormat="0" applyBorder="0" applyAlignment="0" applyProtection="0"/>
    <xf numFmtId="0" fontId="51" fillId="9" borderId="0" applyNumberFormat="0" applyBorder="0" applyAlignment="0" applyProtection="0"/>
    <xf numFmtId="0" fontId="76" fillId="10" borderId="0" applyNumberFormat="0" applyBorder="0" applyAlignment="0" applyProtection="0"/>
    <xf numFmtId="0" fontId="51" fillId="11" borderId="0" applyNumberFormat="0" applyBorder="0" applyAlignment="0" applyProtection="0"/>
    <xf numFmtId="0" fontId="76" fillId="12" borderId="0" applyNumberFormat="0" applyBorder="0" applyAlignment="0" applyProtection="0"/>
    <xf numFmtId="0" fontId="51" fillId="7" borderId="0" applyNumberFormat="0" applyBorder="0" applyAlignment="0" applyProtection="0"/>
    <xf numFmtId="0" fontId="76" fillId="13" borderId="0" applyNumberFormat="0" applyBorder="0" applyAlignment="0" applyProtection="0"/>
    <xf numFmtId="0" fontId="51" fillId="11" borderId="0" applyNumberFormat="0" applyBorder="0" applyAlignment="0" applyProtection="0"/>
    <xf numFmtId="0" fontId="76" fillId="14" borderId="0" applyNumberFormat="0" applyBorder="0" applyAlignment="0" applyProtection="0"/>
    <xf numFmtId="0" fontId="51" fillId="5" borderId="0" applyNumberFormat="0" applyBorder="0" applyAlignment="0" applyProtection="0"/>
    <xf numFmtId="0" fontId="76" fillId="15" borderId="0" applyNumberFormat="0" applyBorder="0" applyAlignment="0" applyProtection="0"/>
    <xf numFmtId="0" fontId="51" fillId="16" borderId="0" applyNumberFormat="0" applyBorder="0" applyAlignment="0" applyProtection="0"/>
    <xf numFmtId="0" fontId="76" fillId="17" borderId="0" applyNumberFormat="0" applyBorder="0" applyAlignment="0" applyProtection="0"/>
    <xf numFmtId="0" fontId="51" fillId="18" borderId="0" applyNumberFormat="0" applyBorder="0" applyAlignment="0" applyProtection="0"/>
    <xf numFmtId="0" fontId="76" fillId="19" borderId="0" applyNumberFormat="0" applyBorder="0" applyAlignment="0" applyProtection="0"/>
    <xf numFmtId="0" fontId="51" fillId="11" borderId="0" applyNumberFormat="0" applyBorder="0" applyAlignment="0" applyProtection="0"/>
    <xf numFmtId="0" fontId="76" fillId="20" borderId="0" applyNumberFormat="0" applyBorder="0" applyAlignment="0" applyProtection="0"/>
    <xf numFmtId="0" fontId="51" fillId="7" borderId="0" applyNumberFormat="0" applyBorder="0" applyAlignment="0" applyProtection="0"/>
    <xf numFmtId="0" fontId="77" fillId="21" borderId="0" applyNumberFormat="0" applyBorder="0" applyAlignment="0" applyProtection="0"/>
    <xf numFmtId="0" fontId="52" fillId="11" borderId="0" applyNumberFormat="0" applyBorder="0" applyAlignment="0" applyProtection="0"/>
    <xf numFmtId="0" fontId="77" fillId="22" borderId="0" applyNumberFormat="0" applyBorder="0" applyAlignment="0" applyProtection="0"/>
    <xf numFmtId="0" fontId="52" fillId="23" borderId="0" applyNumberFormat="0" applyBorder="0" applyAlignment="0" applyProtection="0"/>
    <xf numFmtId="0" fontId="77" fillId="24" borderId="0" applyNumberFormat="0" applyBorder="0" applyAlignment="0" applyProtection="0"/>
    <xf numFmtId="0" fontId="52" fillId="25" borderId="0" applyNumberFormat="0" applyBorder="0" applyAlignment="0" applyProtection="0"/>
    <xf numFmtId="0" fontId="77" fillId="26" borderId="0" applyNumberFormat="0" applyBorder="0" applyAlignment="0" applyProtection="0"/>
    <xf numFmtId="0" fontId="52" fillId="18" borderId="0" applyNumberFormat="0" applyBorder="0" applyAlignment="0" applyProtection="0"/>
    <xf numFmtId="0" fontId="77" fillId="27" borderId="0" applyNumberFormat="0" applyBorder="0" applyAlignment="0" applyProtection="0"/>
    <xf numFmtId="0" fontId="52" fillId="11" borderId="0" applyNumberFormat="0" applyBorder="0" applyAlignment="0" applyProtection="0"/>
    <xf numFmtId="0" fontId="77" fillId="28" borderId="0" applyNumberFormat="0" applyBorder="0" applyAlignment="0" applyProtection="0"/>
    <xf numFmtId="0" fontId="52" fillId="5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1" applyNumberFormat="0" applyAlignment="0" applyProtection="0"/>
    <xf numFmtId="0" fontId="79" fillId="35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80" fillId="3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4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85" fillId="40" borderId="0" applyNumberFormat="0" applyBorder="0" applyAlignment="0" applyProtection="0"/>
    <xf numFmtId="0" fontId="4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1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9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9" borderId="10" xfId="71" applyFont="1" applyFill="1" applyBorder="1" applyAlignment="1">
      <alignment vertical="center"/>
      <protection/>
    </xf>
    <xf numFmtId="0" fontId="7" fillId="9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38" fillId="43" borderId="11" xfId="0" applyFont="1" applyFill="1" applyBorder="1" applyAlignment="1" applyProtection="1">
      <alignment horizontal="centerContinuous" vertical="center"/>
      <protection locked="0"/>
    </xf>
    <xf numFmtId="0" fontId="16" fillId="43" borderId="11" xfId="0" applyFont="1" applyFill="1" applyBorder="1" applyAlignment="1">
      <alignment horizontal="centerContinuous"/>
    </xf>
    <xf numFmtId="0" fontId="33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0" fillId="43" borderId="11" xfId="0" applyFont="1" applyFill="1" applyBorder="1" applyAlignment="1">
      <alignment horizontal="centerContinuous"/>
    </xf>
    <xf numFmtId="0" fontId="38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" fillId="0" borderId="0" xfId="71" applyNumberFormat="1" applyFont="1" applyBorder="1" applyAlignment="1">
      <alignment horizontal="center" vertical="center"/>
      <protection/>
    </xf>
    <xf numFmtId="178" fontId="4" fillId="0" borderId="0" xfId="71" applyNumberFormat="1" applyFont="1" applyAlignment="1">
      <alignment horizont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0" fontId="0" fillId="43" borderId="0" xfId="0" applyFill="1" applyAlignment="1">
      <alignment/>
    </xf>
    <xf numFmtId="181" fontId="23" fillId="0" borderId="15" xfId="0" applyNumberFormat="1" applyFont="1" applyBorder="1" applyAlignment="1" applyProtection="1">
      <alignment horizontal="center" vertical="center"/>
      <protection/>
    </xf>
    <xf numFmtId="0" fontId="14" fillId="44" borderId="16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178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14" fillId="42" borderId="11" xfId="0" applyFont="1" applyFill="1" applyBorder="1" applyAlignment="1" applyProtection="1">
      <alignment vertical="center"/>
      <protection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 vertical="center"/>
    </xf>
    <xf numFmtId="180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81" fontId="1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8" fontId="4" fillId="43" borderId="10" xfId="71" applyNumberFormat="1" applyFont="1" applyFill="1" applyBorder="1" applyAlignment="1" applyProtection="1">
      <alignment horizontal="centerContinuous" vertical="center" shrinkToFit="1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4" fillId="43" borderId="18" xfId="71" applyFont="1" applyFill="1" applyBorder="1" applyAlignment="1" applyProtection="1">
      <alignment horizontal="centerContinuous" vertical="center" shrinkToFit="1"/>
      <protection/>
    </xf>
    <xf numFmtId="178" fontId="34" fillId="43" borderId="11" xfId="0" applyNumberFormat="1" applyFont="1" applyFill="1" applyBorder="1" applyAlignment="1" applyProtection="1">
      <alignment horizontal="centerContinuous" vertical="center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0" fontId="35" fillId="43" borderId="11" xfId="0" applyFont="1" applyFill="1" applyBorder="1" applyAlignment="1" applyProtection="1">
      <alignment horizontal="centerContinuous"/>
      <protection/>
    </xf>
    <xf numFmtId="0" fontId="16" fillId="43" borderId="11" xfId="0" applyFont="1" applyFill="1" applyBorder="1" applyAlignment="1" applyProtection="1">
      <alignment horizontal="centerContinuous"/>
      <protection/>
    </xf>
    <xf numFmtId="178" fontId="38" fillId="43" borderId="11" xfId="0" applyNumberFormat="1" applyFont="1" applyFill="1" applyBorder="1" applyAlignment="1" applyProtection="1">
      <alignment horizontal="centerContinuous" vertical="center"/>
      <protection/>
    </xf>
    <xf numFmtId="0" fontId="33" fillId="43" borderId="11" xfId="0" applyFont="1" applyFill="1" applyBorder="1" applyAlignment="1" applyProtection="1">
      <alignment horizontal="centerContinuous"/>
      <protection/>
    </xf>
    <xf numFmtId="0" fontId="39" fillId="43" borderId="11" xfId="0" applyFont="1" applyFill="1" applyBorder="1" applyAlignment="1" applyProtection="1">
      <alignment horizontal="centerContinuous"/>
      <protection/>
    </xf>
    <xf numFmtId="178" fontId="8" fillId="43" borderId="11" xfId="0" applyNumberFormat="1" applyFont="1" applyFill="1" applyBorder="1" applyAlignment="1" applyProtection="1">
      <alignment horizontal="centerContinuous" vertical="center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0" fontId="7" fillId="43" borderId="11" xfId="0" applyFont="1" applyFill="1" applyBorder="1" applyAlignment="1" applyProtection="1">
      <alignment horizontal="centerContinuous"/>
      <protection/>
    </xf>
    <xf numFmtId="0" fontId="0" fillId="43" borderId="11" xfId="0" applyFont="1" applyFill="1" applyBorder="1" applyAlignment="1" applyProtection="1">
      <alignment horizontal="centerContinuous"/>
      <protection/>
    </xf>
    <xf numFmtId="178" fontId="36" fillId="43" borderId="11" xfId="0" applyNumberFormat="1" applyFont="1" applyFill="1" applyBorder="1" applyAlignment="1" applyProtection="1">
      <alignment horizontal="centerContinuous" vertical="center"/>
      <protection/>
    </xf>
    <xf numFmtId="0" fontId="1" fillId="43" borderId="11" xfId="0" applyFont="1" applyFill="1" applyBorder="1" applyAlignment="1" applyProtection="1">
      <alignment horizontal="centerContinuous"/>
      <protection/>
    </xf>
    <xf numFmtId="0" fontId="37" fillId="43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181" fontId="14" fillId="42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1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5" fontId="1" fillId="0" borderId="37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6" fontId="1" fillId="0" borderId="44" xfId="0" applyNumberFormat="1" applyFont="1" applyBorder="1" applyAlignment="1">
      <alignment vertical="center"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0" fontId="6" fillId="0" borderId="0" xfId="71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5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2" fontId="23" fillId="0" borderId="31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14" borderId="4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1" xfId="0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6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43" borderId="16" xfId="0" applyNumberFormat="1" applyFont="1" applyFill="1" applyBorder="1" applyAlignment="1" applyProtection="1">
      <alignment horizontal="center" vertical="center"/>
      <protection locked="0"/>
    </xf>
    <xf numFmtId="1" fontId="0" fillId="43" borderId="57" xfId="0" applyNumberFormat="1" applyFont="1" applyFill="1" applyBorder="1" applyAlignment="1" applyProtection="1">
      <alignment horizontal="center" vertical="center"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0" fillId="0" borderId="2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right" vertical="center"/>
      <protection/>
    </xf>
    <xf numFmtId="14" fontId="0" fillId="0" borderId="20" xfId="0" applyNumberFormat="1" applyBorder="1" applyAlignment="1" applyProtection="1">
      <alignment vertical="center"/>
      <protection/>
    </xf>
    <xf numFmtId="178" fontId="14" fillId="45" borderId="10" xfId="71" applyNumberFormat="1" applyFont="1" applyFill="1" applyBorder="1" applyAlignment="1" applyProtection="1">
      <alignment horizontal="center"/>
      <protection locked="0"/>
    </xf>
    <xf numFmtId="181" fontId="14" fillId="45" borderId="11" xfId="0" applyNumberFormat="1" applyFont="1" applyFill="1" applyBorder="1" applyAlignment="1" applyProtection="1">
      <alignment horizontal="center" vertical="center"/>
      <protection locked="0"/>
    </xf>
    <xf numFmtId="0" fontId="14" fillId="45" borderId="16" xfId="71" applyFont="1" applyFill="1" applyBorder="1" applyAlignment="1" applyProtection="1">
      <alignment vertical="center"/>
      <protection/>
    </xf>
    <xf numFmtId="0" fontId="14" fillId="45" borderId="11" xfId="71" applyFont="1" applyFill="1" applyBorder="1" applyAlignment="1" applyProtection="1">
      <alignment vertical="center"/>
      <protection/>
    </xf>
    <xf numFmtId="0" fontId="0" fillId="45" borderId="18" xfId="71" applyFont="1" applyFill="1" applyBorder="1" applyProtection="1">
      <alignment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54" fillId="0" borderId="0" xfId="0" applyFont="1" applyAlignment="1" applyProtection="1">
      <alignment horizontal="left"/>
      <protection/>
    </xf>
    <xf numFmtId="0" fontId="23" fillId="0" borderId="58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2" fillId="0" borderId="59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6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3" fillId="0" borderId="58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81" fontId="23" fillId="0" borderId="2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7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0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61" xfId="0" applyNumberFormat="1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62" xfId="0" applyFont="1" applyBorder="1" applyAlignment="1" applyProtection="1">
      <alignment horizontal="center" vertical="center"/>
      <protection/>
    </xf>
    <xf numFmtId="1" fontId="41" fillId="0" borderId="54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63" xfId="0" applyFont="1" applyBorder="1" applyAlignment="1" applyProtection="1">
      <alignment horizontal="center" vertical="center"/>
      <protection/>
    </xf>
    <xf numFmtId="0" fontId="41" fillId="0" borderId="64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center" vertical="center"/>
      <protection/>
    </xf>
    <xf numFmtId="0" fontId="41" fillId="0" borderId="65" xfId="0" applyFont="1" applyBorder="1" applyAlignment="1" applyProtection="1">
      <alignment horizontal="center" vertical="center"/>
      <protection/>
    </xf>
    <xf numFmtId="0" fontId="41" fillId="0" borderId="5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43" borderId="66" xfId="0" applyFill="1" applyBorder="1" applyAlignment="1" applyProtection="1">
      <alignment horizontal="left"/>
      <protection/>
    </xf>
    <xf numFmtId="0" fontId="0" fillId="43" borderId="18" xfId="0" applyFill="1" applyBorder="1" applyAlignment="1" applyProtection="1">
      <alignment horizontal="left"/>
      <protection/>
    </xf>
    <xf numFmtId="0" fontId="0" fillId="43" borderId="66" xfId="0" applyFont="1" applyFill="1" applyBorder="1" applyAlignment="1" applyProtection="1">
      <alignment horizontal="left"/>
      <protection locked="0"/>
    </xf>
    <xf numFmtId="0" fontId="0" fillId="43" borderId="18" xfId="0" applyFill="1" applyBorder="1" applyAlignment="1" applyProtection="1">
      <alignment horizontal="left"/>
      <protection locked="0"/>
    </xf>
    <xf numFmtId="0" fontId="0" fillId="43" borderId="55" xfId="0" applyFont="1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85725"/>
          <a:ext cx="5162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152400</xdr:rowOff>
    </xdr:from>
    <xdr:to>
      <xdr:col>6</xdr:col>
      <xdr:colOff>0</xdr:colOff>
      <xdr:row>11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314325"/>
          <a:ext cx="10668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314700" y="285750"/>
          <a:ext cx="0" cy="3543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1714500" cy="285750"/>
    <xdr:sp>
      <xdr:nvSpPr>
        <xdr:cNvPr id="2" name="TextBox 72"/>
        <xdr:cNvSpPr txBox="1">
          <a:spLocks noChangeArrowheads="1"/>
        </xdr:cNvSpPr>
      </xdr:nvSpPr>
      <xdr:spPr>
        <a:xfrm>
          <a:off x="1485900" y="285750"/>
          <a:ext cx="171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485900" cy="285750"/>
    <xdr:sp>
      <xdr:nvSpPr>
        <xdr:cNvPr id="3" name="TextBox 73"/>
        <xdr:cNvSpPr txBox="1">
          <a:spLocks noChangeArrowheads="1"/>
        </xdr:cNvSpPr>
      </xdr:nvSpPr>
      <xdr:spPr>
        <a:xfrm>
          <a:off x="3371850" y="285750"/>
          <a:ext cx="1485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71500" cy="171450"/>
    <xdr:sp>
      <xdr:nvSpPr>
        <xdr:cNvPr id="4" name="TextBox 74"/>
        <xdr:cNvSpPr txBox="1">
          <a:spLocks noChangeArrowheads="1"/>
        </xdr:cNvSpPr>
      </xdr:nvSpPr>
      <xdr:spPr>
        <a:xfrm>
          <a:off x="154305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314450" cy="171450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3600450" y="628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bbb32d-7ca8-42f2-883b-e1416a98de65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314450" cy="171450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3600450" y="2686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0f97bb-4095-4745-83a0-1672cf9f8d2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314450" cy="171450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3600450" y="24574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e8e408-4553-4326-819c-38a0672c7112}" type="TxLink">
            <a:rPr lang="en-US" cap="none" u="none" baseline="0">
              <a:latin typeface="Arial"/>
              <a:ea typeface="Arial"/>
              <a:cs typeface="Arial"/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314450" cy="171450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3600450" y="2228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cdee50-c61e-4512-92a9-3fe8fe3b8d44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314450" cy="171450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3600450" y="2000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12fe9e-3578-4eea-a57f-f40674b28e3f}" type="TxLink">
            <a:rPr lang="en-US" cap="none" u="none" baseline="0">
              <a:latin typeface="Arial"/>
              <a:ea typeface="Arial"/>
              <a:cs typeface="Arial"/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314450" cy="171450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3600450" y="1771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5b5e6e-0479-498f-bcef-750bb3700d85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314450" cy="171450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3600450" y="15430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659e55-1752-4395-a0a9-6e1092d51348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257300" cy="171450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3600450" y="13144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aacf5e-e737-4ea8-aab7-c88e97491cb3}" type="TxLink">
            <a:rPr lang="en-US" cap="none" u="none" baseline="0">
              <a:latin typeface="Arial"/>
              <a:ea typeface="Arial"/>
              <a:cs typeface="Arial"/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314450" cy="171450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3600450" y="10858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2de25a-b29d-4a88-9cde-14c02b555d22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314450" cy="171450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3600450" y="8572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ef6694-e400-43ad-bfe3-1919c8441002}" type="TxLink">
            <a:rPr lang="en-US" cap="none" u="none" baseline="0">
              <a:latin typeface="Arial"/>
              <a:ea typeface="Arial"/>
              <a:cs typeface="Arial"/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257300" cy="171450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3600450" y="3143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5567dc-2a4e-41af-95e0-a159ab72cd78}" type="TxLink">
            <a:rPr lang="en-US" cap="none" u="none" baseline="0">
              <a:latin typeface="Arial"/>
              <a:ea typeface="Arial"/>
              <a:cs typeface="Arial"/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314450" cy="171450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3600450" y="2914650"/>
          <a:ext cx="1314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304b72-6a0d-493f-bb64-e1ae5f6a583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571500" cy="171450"/>
    <xdr:sp>
      <xdr:nvSpPr>
        <xdr:cNvPr id="17" name="TextBox 90"/>
        <xdr:cNvSpPr txBox="1">
          <a:spLocks noChangeArrowheads="1"/>
        </xdr:cNvSpPr>
      </xdr:nvSpPr>
      <xdr:spPr>
        <a:xfrm>
          <a:off x="1543050" y="30861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571500" cy="171450"/>
    <xdr:sp>
      <xdr:nvSpPr>
        <xdr:cNvPr id="18" name="TextBox 91"/>
        <xdr:cNvSpPr txBox="1">
          <a:spLocks noChangeArrowheads="1"/>
        </xdr:cNvSpPr>
      </xdr:nvSpPr>
      <xdr:spPr>
        <a:xfrm>
          <a:off x="1543050" y="2686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571500" cy="171450"/>
    <xdr:sp>
      <xdr:nvSpPr>
        <xdr:cNvPr id="19" name="TextBox 92"/>
        <xdr:cNvSpPr txBox="1">
          <a:spLocks noChangeArrowheads="1"/>
        </xdr:cNvSpPr>
      </xdr:nvSpPr>
      <xdr:spPr>
        <a:xfrm>
          <a:off x="1543050" y="2286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571500" cy="171450"/>
    <xdr:sp>
      <xdr:nvSpPr>
        <xdr:cNvPr id="20" name="TextBox 93"/>
        <xdr:cNvSpPr txBox="1">
          <a:spLocks noChangeArrowheads="1"/>
        </xdr:cNvSpPr>
      </xdr:nvSpPr>
      <xdr:spPr>
        <a:xfrm>
          <a:off x="1543050" y="1885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71500" cy="171450"/>
    <xdr:sp>
      <xdr:nvSpPr>
        <xdr:cNvPr id="21" name="TextBox 94"/>
        <xdr:cNvSpPr txBox="1">
          <a:spLocks noChangeArrowheads="1"/>
        </xdr:cNvSpPr>
      </xdr:nvSpPr>
      <xdr:spPr>
        <a:xfrm>
          <a:off x="1543050" y="1485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571500" cy="171450"/>
    <xdr:sp>
      <xdr:nvSpPr>
        <xdr:cNvPr id="22" name="TextBox 95"/>
        <xdr:cNvSpPr txBox="1">
          <a:spLocks noChangeArrowheads="1"/>
        </xdr:cNvSpPr>
      </xdr:nvSpPr>
      <xdr:spPr>
        <a:xfrm>
          <a:off x="1543050" y="1143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571500" cy="171450"/>
    <xdr:sp>
      <xdr:nvSpPr>
        <xdr:cNvPr id="23" name="TextBox 108"/>
        <xdr:cNvSpPr txBox="1">
          <a:spLocks noChangeArrowheads="1"/>
        </xdr:cNvSpPr>
      </xdr:nvSpPr>
      <xdr:spPr>
        <a:xfrm>
          <a:off x="1543050" y="3486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571500" cy="171450"/>
    <xdr:sp>
      <xdr:nvSpPr>
        <xdr:cNvPr id="1" name="TextBox 73"/>
        <xdr:cNvSpPr txBox="1">
          <a:spLocks noChangeArrowheads="1"/>
        </xdr:cNvSpPr>
      </xdr:nvSpPr>
      <xdr:spPr>
        <a:xfrm>
          <a:off x="240030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571500" cy="171450"/>
    <xdr:sp>
      <xdr:nvSpPr>
        <xdr:cNvPr id="2" name="TextBox 77"/>
        <xdr:cNvSpPr txBox="1">
          <a:spLocks noChangeArrowheads="1"/>
        </xdr:cNvSpPr>
      </xdr:nvSpPr>
      <xdr:spPr>
        <a:xfrm>
          <a:off x="2400300" y="30289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571500" cy="171450"/>
    <xdr:sp>
      <xdr:nvSpPr>
        <xdr:cNvPr id="3" name="TextBox 78"/>
        <xdr:cNvSpPr txBox="1">
          <a:spLocks noChangeArrowheads="1"/>
        </xdr:cNvSpPr>
      </xdr:nvSpPr>
      <xdr:spPr>
        <a:xfrm>
          <a:off x="2400300" y="26289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571500" cy="171450"/>
    <xdr:sp>
      <xdr:nvSpPr>
        <xdr:cNvPr id="4" name="TextBox 79"/>
        <xdr:cNvSpPr txBox="1">
          <a:spLocks noChangeArrowheads="1"/>
        </xdr:cNvSpPr>
      </xdr:nvSpPr>
      <xdr:spPr>
        <a:xfrm>
          <a:off x="2400300" y="2228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571500" cy="171450"/>
    <xdr:sp>
      <xdr:nvSpPr>
        <xdr:cNvPr id="5" name="TextBox 80"/>
        <xdr:cNvSpPr txBox="1">
          <a:spLocks noChangeArrowheads="1"/>
        </xdr:cNvSpPr>
      </xdr:nvSpPr>
      <xdr:spPr>
        <a:xfrm>
          <a:off x="2400300" y="1828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571500" cy="171450"/>
    <xdr:sp>
      <xdr:nvSpPr>
        <xdr:cNvPr id="6" name="TextBox 81"/>
        <xdr:cNvSpPr txBox="1">
          <a:spLocks noChangeArrowheads="1"/>
        </xdr:cNvSpPr>
      </xdr:nvSpPr>
      <xdr:spPr>
        <a:xfrm>
          <a:off x="2400300" y="14287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571500" cy="171450"/>
    <xdr:sp>
      <xdr:nvSpPr>
        <xdr:cNvPr id="7" name="TextBox 82"/>
        <xdr:cNvSpPr txBox="1">
          <a:spLocks noChangeArrowheads="1"/>
        </xdr:cNvSpPr>
      </xdr:nvSpPr>
      <xdr:spPr>
        <a:xfrm>
          <a:off x="2400300" y="10858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400300" cy="34290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057400" y="285750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8b3ea33-526d-44c3-bbe8-2bcc8499c98c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571500" cy="171450"/>
    <xdr:sp>
      <xdr:nvSpPr>
        <xdr:cNvPr id="9" name="TextBox 102"/>
        <xdr:cNvSpPr txBox="1">
          <a:spLocks noChangeArrowheads="1"/>
        </xdr:cNvSpPr>
      </xdr:nvSpPr>
      <xdr:spPr>
        <a:xfrm>
          <a:off x="2400300" y="3429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971800" y="342900"/>
          <a:ext cx="0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257300" y="1314450"/>
          <a:ext cx="1714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286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600200" cy="171450"/>
    <xdr:sp>
      <xdr:nvSpPr>
        <xdr:cNvPr id="4" name="TextBox 57"/>
        <xdr:cNvSpPr txBox="1">
          <a:spLocks noChangeArrowheads="1"/>
        </xdr:cNvSpPr>
      </xdr:nvSpPr>
      <xdr:spPr>
        <a:xfrm>
          <a:off x="1314450" y="1371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14400" cy="228600"/>
    <xdr:sp>
      <xdr:nvSpPr>
        <xdr:cNvPr id="5" name="TextBox 61"/>
        <xdr:cNvSpPr txBox="1">
          <a:spLocks noChangeArrowheads="1"/>
        </xdr:cNvSpPr>
      </xdr:nvSpPr>
      <xdr:spPr>
        <a:xfrm>
          <a:off x="1371600" y="24003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971550" cy="171450"/>
    <xdr:sp>
      <xdr:nvSpPr>
        <xdr:cNvPr id="6" name="TextBox 62"/>
        <xdr:cNvSpPr txBox="1">
          <a:spLocks noChangeArrowheads="1"/>
        </xdr:cNvSpPr>
      </xdr:nvSpPr>
      <xdr:spPr>
        <a:xfrm>
          <a:off x="1314450" y="19431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171450"/>
    <xdr:sp>
      <xdr:nvSpPr>
        <xdr:cNvPr id="7" name="TextBox 64"/>
        <xdr:cNvSpPr txBox="1">
          <a:spLocks noChangeArrowheads="1"/>
        </xdr:cNvSpPr>
      </xdr:nvSpPr>
      <xdr:spPr>
        <a:xfrm>
          <a:off x="3943350" y="222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="95" zoomScaleNormal="95" zoomScalePageLayoutView="0" workbookViewId="0" topLeftCell="A1">
      <selection activeCell="A10" sqref="A10"/>
    </sheetView>
  </sheetViews>
  <sheetFormatPr defaultColWidth="11.421875" defaultRowHeight="12.75"/>
  <cols>
    <col min="1" max="1" width="10.421875" style="100" customWidth="1"/>
    <col min="2" max="2" width="12.140625" style="100" customWidth="1"/>
    <col min="3" max="3" width="2.7109375" style="100" customWidth="1"/>
    <col min="4" max="4" width="0.5625" style="100" customWidth="1"/>
    <col min="5" max="5" width="1.7109375" style="100" customWidth="1"/>
    <col min="6" max="6" width="0.5625" style="100" customWidth="1"/>
    <col min="7" max="7" width="1.7109375" style="100" customWidth="1"/>
    <col min="8" max="8" width="7.00390625" style="100" customWidth="1"/>
    <col min="9" max="10" width="7.8515625" style="100" customWidth="1"/>
    <col min="11" max="11" width="0.5625" style="100" customWidth="1"/>
    <col min="12" max="12" width="1.7109375" style="100" customWidth="1"/>
    <col min="13" max="13" width="0.5625" style="100" customWidth="1"/>
    <col min="14" max="14" width="1.7109375" style="100" customWidth="1"/>
    <col min="15" max="15" width="3.00390625" style="100" customWidth="1"/>
    <col min="16" max="16" width="5.00390625" style="100" customWidth="1"/>
    <col min="17" max="17" width="7.8515625" style="100" customWidth="1"/>
    <col min="18" max="18" width="3.28125" style="100" customWidth="1"/>
    <col min="19" max="19" width="1.7109375" style="100" customWidth="1"/>
    <col min="20" max="20" width="0.5625" style="100" customWidth="1"/>
    <col min="21" max="21" width="1.7109375" style="100" customWidth="1"/>
    <col min="22" max="22" width="6.421875" style="100" customWidth="1"/>
    <col min="23" max="23" width="10.421875" style="100" customWidth="1"/>
    <col min="24" max="24" width="0.5625" style="100" customWidth="1"/>
    <col min="25" max="25" width="1.7109375" style="100" customWidth="1"/>
    <col min="26" max="26" width="0.5625" style="100" customWidth="1"/>
    <col min="27" max="27" width="1.7109375" style="100" customWidth="1"/>
    <col min="28" max="28" width="11.421875" style="100" customWidth="1"/>
    <col min="29" max="29" width="7.8515625" style="100" customWidth="1"/>
    <col min="30" max="30" width="0.5625" style="100" customWidth="1"/>
    <col min="31" max="31" width="1.7109375" style="100" customWidth="1"/>
    <col min="32" max="32" width="0.5625" style="100" customWidth="1"/>
    <col min="33" max="33" width="1.7109375" style="100" customWidth="1"/>
    <col min="34" max="34" width="3.140625" style="100" customWidth="1"/>
    <col min="35" max="35" width="7.8515625" style="100" customWidth="1"/>
    <col min="36" max="36" width="5.00390625" style="100" customWidth="1"/>
    <col min="37" max="37" width="0.5625" style="100" customWidth="1"/>
    <col min="38" max="38" width="1.7109375" style="100" customWidth="1"/>
    <col min="39" max="39" width="0.5625" style="100" customWidth="1"/>
    <col min="40" max="40" width="1.7109375" style="100" customWidth="1"/>
    <col min="41" max="41" width="3.140625" style="100" customWidth="1"/>
    <col min="42" max="42" width="3.28125" style="100" customWidth="1"/>
    <col min="43" max="16384" width="11.421875" style="100" customWidth="1"/>
  </cols>
  <sheetData>
    <row r="1" spans="9:42" ht="61.5" customHeight="1">
      <c r="I1" s="210" t="str">
        <f>IF(Grundeingaben!A34=0,"","Zum Spielende bitte Plätze eintragen !")</f>
        <v>Zum Spielende bitte Plätze eintragen !</v>
      </c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09" t="s">
        <v>36</v>
      </c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8:41" ht="19.5" customHeight="1">
      <c r="H2" s="101"/>
      <c r="Q2" s="197" t="s">
        <v>37</v>
      </c>
      <c r="R2" s="197"/>
      <c r="S2" s="197"/>
      <c r="T2" s="197"/>
      <c r="U2" s="197"/>
      <c r="V2" s="231" t="str">
        <f>IF(Grundeingaben!C3="","",Grundeingaben!C3)</f>
        <v>Thüringen</v>
      </c>
      <c r="W2" s="231"/>
      <c r="X2" s="231"/>
      <c r="Y2" s="231"/>
      <c r="Z2" s="231"/>
      <c r="AA2" s="231"/>
      <c r="AB2" s="231"/>
      <c r="AC2" s="19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19.5" customHeight="1">
      <c r="A3" s="187" t="s">
        <v>159</v>
      </c>
      <c r="B3" s="232">
        <f>IF(Grundeingaben!C7="","",Grundeingaben!C7)</f>
      </c>
      <c r="C3" s="232"/>
      <c r="D3" s="232"/>
      <c r="E3" s="233"/>
      <c r="F3" s="104"/>
      <c r="G3" s="104"/>
      <c r="H3" s="104"/>
      <c r="I3" s="103" t="s">
        <v>147</v>
      </c>
      <c r="J3" s="105"/>
      <c r="K3" s="106"/>
      <c r="L3" s="107"/>
      <c r="M3" s="234" t="str">
        <f>IF(Grundeingaben!F14="","",Grundeingaben!F14)</f>
        <v>x</v>
      </c>
      <c r="N3" s="235"/>
      <c r="O3" s="236"/>
      <c r="Q3" s="198" t="s">
        <v>38</v>
      </c>
      <c r="R3" s="198"/>
      <c r="S3" s="198"/>
      <c r="T3" s="198"/>
      <c r="U3" s="198"/>
      <c r="V3" s="231">
        <f>IF(Grundeingaben!C4="","",Grundeingaben!C4)</f>
      </c>
      <c r="W3" s="231"/>
      <c r="X3" s="231"/>
      <c r="Y3" s="231"/>
      <c r="Z3" s="231"/>
      <c r="AA3" s="231"/>
      <c r="AB3" s="231"/>
      <c r="AC3" s="198"/>
      <c r="AD3" s="127"/>
      <c r="AE3" s="197"/>
      <c r="AF3" s="197"/>
      <c r="AG3" s="197"/>
      <c r="AH3" s="199" t="s">
        <v>2</v>
      </c>
      <c r="AI3" s="228"/>
      <c r="AJ3" s="229"/>
      <c r="AK3" s="229"/>
      <c r="AL3" s="229"/>
      <c r="AM3" s="229"/>
      <c r="AN3" s="229"/>
      <c r="AO3" s="197"/>
    </row>
    <row r="4" spans="1:41" ht="19.5" customHeight="1">
      <c r="A4" s="185"/>
      <c r="B4" s="237"/>
      <c r="C4" s="237"/>
      <c r="D4" s="237"/>
      <c r="E4" s="237"/>
      <c r="F4" s="104"/>
      <c r="G4" s="104"/>
      <c r="H4" s="104"/>
      <c r="I4" s="109" t="s">
        <v>148</v>
      </c>
      <c r="J4" s="110"/>
      <c r="K4" s="108"/>
      <c r="L4" s="111"/>
      <c r="M4" s="239">
        <f>IF(Grundeingaben!F15="","",Grundeingaben!F15)</f>
      </c>
      <c r="N4" s="240"/>
      <c r="O4" s="241"/>
      <c r="Q4" s="198" t="s">
        <v>39</v>
      </c>
      <c r="R4" s="198"/>
      <c r="S4" s="198"/>
      <c r="T4" s="198"/>
      <c r="U4" s="198"/>
      <c r="V4" s="214">
        <f>IF(Grundeingaben!C5="","",Grundeingaben!C5)</f>
      </c>
      <c r="W4" s="214"/>
      <c r="X4" s="214"/>
      <c r="Y4" s="214"/>
      <c r="Z4" s="214"/>
      <c r="AA4" s="214"/>
      <c r="AB4" s="214"/>
      <c r="AC4" s="198"/>
      <c r="AD4" s="198"/>
      <c r="AE4" s="198"/>
      <c r="AF4" s="198"/>
      <c r="AG4" s="198"/>
      <c r="AH4" s="198"/>
      <c r="AI4" s="200"/>
      <c r="AJ4" s="200"/>
      <c r="AK4" s="198"/>
      <c r="AL4" s="198"/>
      <c r="AM4" s="198"/>
      <c r="AN4" s="198"/>
      <c r="AO4" s="198"/>
    </row>
    <row r="5" spans="1:41" ht="19.5" customHeight="1">
      <c r="A5" s="188"/>
      <c r="B5" s="238"/>
      <c r="C5" s="238"/>
      <c r="D5" s="238"/>
      <c r="E5" s="238"/>
      <c r="F5" s="104"/>
      <c r="G5" s="104"/>
      <c r="H5" s="104"/>
      <c r="I5" s="181" t="s">
        <v>105</v>
      </c>
      <c r="J5" s="182"/>
      <c r="K5" s="183"/>
      <c r="L5" s="184"/>
      <c r="M5" s="242">
        <f>IF(Grundeingaben!F16="","",Grundeingaben!F16)</f>
      </c>
      <c r="N5" s="243"/>
      <c r="O5" s="244"/>
      <c r="Q5" s="198" t="s">
        <v>40</v>
      </c>
      <c r="R5" s="198"/>
      <c r="S5" s="198"/>
      <c r="T5" s="198"/>
      <c r="U5" s="198"/>
      <c r="V5" s="230"/>
      <c r="W5" s="230"/>
      <c r="X5" s="230"/>
      <c r="Y5" s="230"/>
      <c r="Z5" s="230"/>
      <c r="AA5" s="230"/>
      <c r="AB5" s="230"/>
      <c r="AC5" s="198"/>
      <c r="AD5" s="197"/>
      <c r="AE5" s="197"/>
      <c r="AF5" s="197"/>
      <c r="AG5" s="197"/>
      <c r="AH5" s="199" t="s">
        <v>3</v>
      </c>
      <c r="AI5" s="230"/>
      <c r="AJ5" s="230"/>
      <c r="AK5" s="230"/>
      <c r="AL5" s="230"/>
      <c r="AM5" s="230"/>
      <c r="AN5" s="230"/>
      <c r="AO5" s="197"/>
    </row>
    <row r="6" spans="1:41" ht="19.5" customHeight="1">
      <c r="A6" s="188"/>
      <c r="B6" s="238"/>
      <c r="C6" s="238"/>
      <c r="D6" s="238"/>
      <c r="E6" s="238"/>
      <c r="F6" s="104"/>
      <c r="G6" s="104"/>
      <c r="H6" s="104"/>
      <c r="I6" s="185"/>
      <c r="J6" s="186"/>
      <c r="K6" s="185"/>
      <c r="L6" s="185"/>
      <c r="M6" s="245"/>
      <c r="N6" s="245"/>
      <c r="O6" s="245"/>
      <c r="Q6" s="198" t="s">
        <v>41</v>
      </c>
      <c r="R6" s="198"/>
      <c r="S6" s="198"/>
      <c r="T6" s="198"/>
      <c r="U6" s="198"/>
      <c r="V6" s="214">
        <f>IF(Grundeingaben!C6="","",Grundeingaben!C6)</f>
      </c>
      <c r="W6" s="214"/>
      <c r="X6" s="214"/>
      <c r="Y6" s="214"/>
      <c r="Z6" s="214"/>
      <c r="AA6" s="214"/>
      <c r="AB6" s="214"/>
      <c r="AC6" s="214"/>
      <c r="AD6" s="198"/>
      <c r="AE6" s="198"/>
      <c r="AF6" s="198"/>
      <c r="AG6" s="198"/>
      <c r="AH6" s="198"/>
      <c r="AI6" s="201" t="s">
        <v>67</v>
      </c>
      <c r="AJ6" s="95">
        <f>Grundeingaben!C8</f>
        <v>0</v>
      </c>
      <c r="AK6" s="202"/>
      <c r="AL6" s="198"/>
      <c r="AM6" s="198"/>
      <c r="AN6" s="198"/>
      <c r="AO6" s="198"/>
    </row>
    <row r="7" ht="12.75">
      <c r="W7" s="112"/>
    </row>
    <row r="8" spans="1:41" ht="18">
      <c r="A8" s="102" t="s">
        <v>15</v>
      </c>
      <c r="B8" s="102"/>
      <c r="C8" s="218" t="str">
        <f>'MANNSCHAFTEN+SPIELER'!O3</f>
        <v>Heimmannschaft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S8" s="102" t="s">
        <v>16</v>
      </c>
      <c r="T8" s="102"/>
      <c r="U8" s="102"/>
      <c r="V8" s="102"/>
      <c r="W8" s="102"/>
      <c r="X8" s="102"/>
      <c r="Y8" s="218" t="str">
        <f>IF(übertrag!H2,VLOOKUP(übertrag!H2,Gastmannschaft,2,),"")</f>
        <v>Gastmannschaft 1</v>
      </c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</row>
    <row r="9" ht="6" customHeight="1"/>
    <row r="10" spans="1:42" ht="12.75">
      <c r="A10" s="113" t="s">
        <v>42</v>
      </c>
      <c r="B10" s="222" t="s">
        <v>144</v>
      </c>
      <c r="C10" s="216"/>
      <c r="D10" s="216"/>
      <c r="E10" s="216"/>
      <c r="F10" s="216"/>
      <c r="G10" s="216"/>
      <c r="H10" s="217"/>
      <c r="I10" s="114" t="s">
        <v>43</v>
      </c>
      <c r="J10" s="114" t="s">
        <v>44</v>
      </c>
      <c r="K10" s="219" t="s">
        <v>6</v>
      </c>
      <c r="L10" s="220"/>
      <c r="M10" s="220"/>
      <c r="N10" s="220"/>
      <c r="O10" s="221"/>
      <c r="P10" s="114" t="s">
        <v>4</v>
      </c>
      <c r="Q10" s="115" t="s">
        <v>5</v>
      </c>
      <c r="R10" s="116" t="s">
        <v>112</v>
      </c>
      <c r="S10" s="215" t="s">
        <v>42</v>
      </c>
      <c r="T10" s="216"/>
      <c r="U10" s="216"/>
      <c r="V10" s="217"/>
      <c r="W10" s="222" t="s">
        <v>144</v>
      </c>
      <c r="X10" s="216"/>
      <c r="Y10" s="216"/>
      <c r="Z10" s="216"/>
      <c r="AA10" s="216"/>
      <c r="AB10" s="217"/>
      <c r="AC10" s="114" t="s">
        <v>43</v>
      </c>
      <c r="AD10" s="219" t="s">
        <v>44</v>
      </c>
      <c r="AE10" s="220"/>
      <c r="AF10" s="220"/>
      <c r="AG10" s="220"/>
      <c r="AH10" s="221"/>
      <c r="AI10" s="114" t="s">
        <v>6</v>
      </c>
      <c r="AJ10" s="114" t="s">
        <v>4</v>
      </c>
      <c r="AK10" s="219" t="s">
        <v>5</v>
      </c>
      <c r="AL10" s="220"/>
      <c r="AM10" s="220"/>
      <c r="AN10" s="220"/>
      <c r="AO10" s="220"/>
      <c r="AP10" s="116" t="s">
        <v>112</v>
      </c>
    </row>
    <row r="11" spans="1:42" ht="27.75" customHeight="1">
      <c r="A11" s="48" t="str">
        <f>übertrag!O16</f>
        <v>000815</v>
      </c>
      <c r="B11" s="223" t="str">
        <f>übertrag!Z2</f>
        <v>Musterfrau, Paula</v>
      </c>
      <c r="C11" s="224"/>
      <c r="D11" s="224"/>
      <c r="E11" s="224"/>
      <c r="F11" s="224"/>
      <c r="G11" s="224"/>
      <c r="H11" s="225"/>
      <c r="I11" s="35">
        <f>übertrag!M16</f>
        <v>28313</v>
      </c>
      <c r="J11" s="40">
        <f>IF(Einzelergebnisse!D10=0,"",Einzelergebnisse!D10)</f>
      </c>
      <c r="K11" s="211">
        <f>IF(Einzelergebnisse!C10=0,"",Einzelergebnisse!C10)</f>
      </c>
      <c r="L11" s="212"/>
      <c r="M11" s="212"/>
      <c r="N11" s="212"/>
      <c r="O11" s="213"/>
      <c r="P11" s="41">
        <f>IF(AND(J11="",K11=""),"",Einzelergebnisse!E10)</f>
      </c>
      <c r="Q11" s="86">
        <f>IF(Einzelergebnisse!F10=0,"",Einzelergebnisse!F10)</f>
      </c>
      <c r="R11" s="96"/>
      <c r="S11" s="226">
        <f>IF(übertrag!O2="",übertrag!P2,übertrag!O2)</f>
        <v>4711</v>
      </c>
      <c r="T11" s="226"/>
      <c r="U11" s="226"/>
      <c r="V11" s="227"/>
      <c r="W11" s="223" t="str">
        <f>IF(übertrag!K2="",übertrag!L2,übertrag!K2)</f>
        <v>Mustermann, Max</v>
      </c>
      <c r="X11" s="224"/>
      <c r="Y11" s="224"/>
      <c r="Z11" s="224"/>
      <c r="AA11" s="224"/>
      <c r="AB11" s="225"/>
      <c r="AC11" s="39">
        <f>IF(übertrag!M2="",übertrag!N2,übertrag!M2)</f>
        <v>24264</v>
      </c>
      <c r="AD11" s="211">
        <f>IF(Einzelergebnisse!K10=0,"",Einzelergebnisse!K10)</f>
      </c>
      <c r="AE11" s="212"/>
      <c r="AF11" s="212"/>
      <c r="AG11" s="212"/>
      <c r="AH11" s="213"/>
      <c r="AI11" s="41">
        <f>IF(Einzelergebnisse!J10=0,"",Einzelergebnisse!J10)</f>
      </c>
      <c r="AJ11" s="41">
        <f>IF(AND(AD11="",AI11=""),"",Einzelergebnisse!L10)</f>
      </c>
      <c r="AK11" s="211">
        <f>IF(Einzelergebnisse!M10=0,"",Einzelergebnisse!M10)</f>
      </c>
      <c r="AL11" s="212"/>
      <c r="AM11" s="212"/>
      <c r="AN11" s="212"/>
      <c r="AO11" s="212"/>
      <c r="AP11" s="96"/>
    </row>
    <row r="12" spans="1:42" ht="27.75" customHeight="1">
      <c r="A12" s="48">
        <f>übertrag!O17</f>
        <v>0</v>
      </c>
      <c r="B12" s="223">
        <f>übertrag!Z3</f>
        <v>0</v>
      </c>
      <c r="C12" s="224"/>
      <c r="D12" s="224"/>
      <c r="E12" s="224"/>
      <c r="F12" s="224"/>
      <c r="G12" s="224"/>
      <c r="H12" s="225"/>
      <c r="I12" s="35">
        <f>übertrag!M17</f>
        <v>0</v>
      </c>
      <c r="J12" s="40">
        <f>IF(Einzelergebnisse!D17=0,"",Einzelergebnisse!D17)</f>
      </c>
      <c r="K12" s="211">
        <f>IF(Einzelergebnisse!C17=0,"",Einzelergebnisse!C17)</f>
      </c>
      <c r="L12" s="212"/>
      <c r="M12" s="212"/>
      <c r="N12" s="212"/>
      <c r="O12" s="213"/>
      <c r="P12" s="41">
        <f>IF(AND(J12="",K12=""),"",Einzelergebnisse!E17)</f>
      </c>
      <c r="Q12" s="86">
        <f>IF(Einzelergebnisse!F17=0,"",Einzelergebnisse!F17)</f>
      </c>
      <c r="R12" s="96"/>
      <c r="S12" s="226">
        <f>IF(übertrag!O3="",übertrag!P3,übertrag!O3)</f>
        <v>0</v>
      </c>
      <c r="T12" s="226"/>
      <c r="U12" s="226"/>
      <c r="V12" s="227"/>
      <c r="W12" s="223">
        <f>IF(übertrag!K3="",übertrag!L3,übertrag!K3)</f>
        <v>0</v>
      </c>
      <c r="X12" s="224"/>
      <c r="Y12" s="224"/>
      <c r="Z12" s="224"/>
      <c r="AA12" s="224"/>
      <c r="AB12" s="225"/>
      <c r="AC12" s="39">
        <f>IF(übertrag!M3="",übertrag!N3,übertrag!M3)</f>
        <v>0</v>
      </c>
      <c r="AD12" s="211">
        <f>IF(Einzelergebnisse!K17=0,"",Einzelergebnisse!K17)</f>
      </c>
      <c r="AE12" s="212"/>
      <c r="AF12" s="212"/>
      <c r="AG12" s="212"/>
      <c r="AH12" s="213"/>
      <c r="AI12" s="41">
        <f>IF(Einzelergebnisse!J17=0,"",Einzelergebnisse!J17)</f>
      </c>
      <c r="AJ12" s="41">
        <f>IF(AND(AD12="",AI12=""),"",Einzelergebnisse!L17)</f>
      </c>
      <c r="AK12" s="211">
        <f>IF(Einzelergebnisse!M17=0,"",Einzelergebnisse!M17)</f>
      </c>
      <c r="AL12" s="212"/>
      <c r="AM12" s="212"/>
      <c r="AN12" s="212"/>
      <c r="AO12" s="212"/>
      <c r="AP12" s="96"/>
    </row>
    <row r="13" spans="1:42" ht="27.75" customHeight="1">
      <c r="A13" s="48">
        <f>übertrag!O18</f>
        <v>0</v>
      </c>
      <c r="B13" s="223">
        <f>übertrag!Z4</f>
        <v>0</v>
      </c>
      <c r="C13" s="224"/>
      <c r="D13" s="224"/>
      <c r="E13" s="224"/>
      <c r="F13" s="224"/>
      <c r="G13" s="224"/>
      <c r="H13" s="225"/>
      <c r="I13" s="35">
        <f>übertrag!M18</f>
        <v>0</v>
      </c>
      <c r="J13" s="40">
        <f>IF(Einzelergebnisse!D24=0,"",Einzelergebnisse!D24)</f>
      </c>
      <c r="K13" s="211">
        <f>IF(Einzelergebnisse!C24=0,"",Einzelergebnisse!C24)</f>
      </c>
      <c r="L13" s="212"/>
      <c r="M13" s="212"/>
      <c r="N13" s="212"/>
      <c r="O13" s="213"/>
      <c r="P13" s="41">
        <f>IF(AND(J13="",K13=""),"",Einzelergebnisse!E24)</f>
      </c>
      <c r="Q13" s="86">
        <f>IF(Einzelergebnisse!F24=0,"",Einzelergebnisse!F24)</f>
      </c>
      <c r="R13" s="96"/>
      <c r="S13" s="226">
        <f>IF(übertrag!O4="",übertrag!P4,übertrag!O4)</f>
        <v>0</v>
      </c>
      <c r="T13" s="226"/>
      <c r="U13" s="226"/>
      <c r="V13" s="227"/>
      <c r="W13" s="223">
        <f>IF(übertrag!K4="",übertrag!L4,übertrag!K4)</f>
        <v>0</v>
      </c>
      <c r="X13" s="224"/>
      <c r="Y13" s="224"/>
      <c r="Z13" s="224"/>
      <c r="AA13" s="224"/>
      <c r="AB13" s="225"/>
      <c r="AC13" s="39">
        <f>IF(übertrag!M4="",übertrag!N4,übertrag!M4)</f>
        <v>0</v>
      </c>
      <c r="AD13" s="211">
        <f>IF(Einzelergebnisse!K24=0,"",Einzelergebnisse!K24)</f>
      </c>
      <c r="AE13" s="212"/>
      <c r="AF13" s="212"/>
      <c r="AG13" s="212"/>
      <c r="AH13" s="213"/>
      <c r="AI13" s="41">
        <f>IF(Einzelergebnisse!J24=0,"",Einzelergebnisse!J24)</f>
      </c>
      <c r="AJ13" s="41">
        <f>IF(AND(AD13="",AI13=""),"",Einzelergebnisse!L24)</f>
      </c>
      <c r="AK13" s="211">
        <f>IF(Einzelergebnisse!M24=0,"",Einzelergebnisse!M24)</f>
      </c>
      <c r="AL13" s="212"/>
      <c r="AM13" s="212"/>
      <c r="AN13" s="212"/>
      <c r="AO13" s="212"/>
      <c r="AP13" s="96"/>
    </row>
    <row r="14" spans="1:42" ht="27.75" customHeight="1">
      <c r="A14" s="48">
        <f>übertrag!O19</f>
        <v>0</v>
      </c>
      <c r="B14" s="223">
        <f>übertrag!Z5</f>
        <v>0</v>
      </c>
      <c r="C14" s="224"/>
      <c r="D14" s="224"/>
      <c r="E14" s="224"/>
      <c r="F14" s="224"/>
      <c r="G14" s="224"/>
      <c r="H14" s="225"/>
      <c r="I14" s="35">
        <f>übertrag!M19</f>
        <v>0</v>
      </c>
      <c r="J14" s="40">
        <f>IF(Einzelergebnisse!D31=0,"",Einzelergebnisse!D31)</f>
      </c>
      <c r="K14" s="211">
        <f>IF(Einzelergebnisse!C31=0,"",Einzelergebnisse!C31)</f>
      </c>
      <c r="L14" s="212"/>
      <c r="M14" s="212"/>
      <c r="N14" s="212"/>
      <c r="O14" s="213"/>
      <c r="P14" s="41">
        <f>IF(AND(J14="",K14=""),"",Einzelergebnisse!E31)</f>
      </c>
      <c r="Q14" s="86">
        <f>IF(Einzelergebnisse!F31=0,"",Einzelergebnisse!F31)</f>
      </c>
      <c r="R14" s="96"/>
      <c r="S14" s="226">
        <f>IF(übertrag!O5="",übertrag!P5,übertrag!O5)</f>
        <v>0</v>
      </c>
      <c r="T14" s="226"/>
      <c r="U14" s="226"/>
      <c r="V14" s="227"/>
      <c r="W14" s="223">
        <f>IF(übertrag!K5="",übertrag!L5,übertrag!K5)</f>
        <v>0</v>
      </c>
      <c r="X14" s="224"/>
      <c r="Y14" s="224"/>
      <c r="Z14" s="224"/>
      <c r="AA14" s="224"/>
      <c r="AB14" s="225"/>
      <c r="AC14" s="39">
        <f>IF(übertrag!M5="",übertrag!N5,übertrag!M5)</f>
        <v>0</v>
      </c>
      <c r="AD14" s="211">
        <f>IF(Einzelergebnisse!K31=0,"",Einzelergebnisse!K31)</f>
      </c>
      <c r="AE14" s="212"/>
      <c r="AF14" s="212"/>
      <c r="AG14" s="212"/>
      <c r="AH14" s="213"/>
      <c r="AI14" s="41">
        <f>IF(Einzelergebnisse!J31=0,"",Einzelergebnisse!J31)</f>
      </c>
      <c r="AJ14" s="41">
        <f>IF(AND(AD14="",AI14=""),"",Einzelergebnisse!L31)</f>
      </c>
      <c r="AK14" s="211">
        <f>IF(Einzelergebnisse!M31=0,"",Einzelergebnisse!M31)</f>
      </c>
      <c r="AL14" s="212"/>
      <c r="AM14" s="212"/>
      <c r="AN14" s="212"/>
      <c r="AO14" s="212"/>
      <c r="AP14" s="96"/>
    </row>
    <row r="15" spans="1:44" ht="27.75" customHeight="1">
      <c r="A15" s="48">
        <f>übertrag!O20</f>
        <v>0</v>
      </c>
      <c r="B15" s="223">
        <f>übertrag!Z6</f>
        <v>0</v>
      </c>
      <c r="C15" s="224"/>
      <c r="D15" s="224"/>
      <c r="E15" s="224"/>
      <c r="F15" s="224"/>
      <c r="G15" s="224"/>
      <c r="H15" s="225"/>
      <c r="I15" s="35">
        <f>übertrag!M20</f>
        <v>0</v>
      </c>
      <c r="J15" s="40">
        <f>IF(Einzelergebnisse!D38=0,"",Einzelergebnisse!D38)</f>
      </c>
      <c r="K15" s="211">
        <f>IF(Einzelergebnisse!C38=0,"",Einzelergebnisse!C38)</f>
      </c>
      <c r="L15" s="212"/>
      <c r="M15" s="212"/>
      <c r="N15" s="212"/>
      <c r="O15" s="213"/>
      <c r="P15" s="41">
        <f>IF(AND(J15="",K15=""),"",Einzelergebnisse!E38)</f>
      </c>
      <c r="Q15" s="86">
        <f>IF(Einzelergebnisse!F38=0,"",Einzelergebnisse!F38)</f>
      </c>
      <c r="R15" s="96"/>
      <c r="S15" s="226">
        <f>IF(übertrag!O6="",übertrag!P6,übertrag!O6)</f>
        <v>0</v>
      </c>
      <c r="T15" s="226"/>
      <c r="U15" s="226"/>
      <c r="V15" s="227"/>
      <c r="W15" s="223">
        <f>IF(übertrag!K6="",übertrag!L6,übertrag!K6)</f>
        <v>0</v>
      </c>
      <c r="X15" s="224"/>
      <c r="Y15" s="224"/>
      <c r="Z15" s="224"/>
      <c r="AA15" s="224"/>
      <c r="AB15" s="225"/>
      <c r="AC15" s="39">
        <f>IF(übertrag!M6="",übertrag!N6,übertrag!M6)</f>
        <v>0</v>
      </c>
      <c r="AD15" s="211">
        <f>IF(Einzelergebnisse!K38=0,"",Einzelergebnisse!K38)</f>
      </c>
      <c r="AE15" s="212"/>
      <c r="AF15" s="212"/>
      <c r="AG15" s="212"/>
      <c r="AH15" s="213"/>
      <c r="AI15" s="41">
        <f>IF(Einzelergebnisse!J38=0,"",Einzelergebnisse!J38)</f>
      </c>
      <c r="AJ15" s="41">
        <f>IF(AND(AD15="",AI15=""),"",Einzelergebnisse!L38)</f>
      </c>
      <c r="AK15" s="211">
        <f>IF(Einzelergebnisse!M38=0,"",Einzelergebnisse!M38)</f>
      </c>
      <c r="AL15" s="212"/>
      <c r="AM15" s="212"/>
      <c r="AN15" s="212"/>
      <c r="AO15" s="212"/>
      <c r="AP15" s="96"/>
      <c r="AR15" s="117"/>
    </row>
    <row r="16" spans="1:45" ht="27.75" customHeight="1">
      <c r="A16" s="48">
        <f>übertrag!O21</f>
        <v>0</v>
      </c>
      <c r="B16" s="223">
        <f>übertrag!Z7</f>
        <v>0</v>
      </c>
      <c r="C16" s="224"/>
      <c r="D16" s="224"/>
      <c r="E16" s="224"/>
      <c r="F16" s="224"/>
      <c r="G16" s="224"/>
      <c r="H16" s="225"/>
      <c r="I16" s="35">
        <f>übertrag!M21</f>
        <v>0</v>
      </c>
      <c r="J16" s="40">
        <f>IF(Einzelergebnisse!D45=0,"",Einzelergebnisse!D45)</f>
      </c>
      <c r="K16" s="211">
        <f>IF(Einzelergebnisse!C45=0,"",Einzelergebnisse!C45)</f>
      </c>
      <c r="L16" s="212"/>
      <c r="M16" s="212"/>
      <c r="N16" s="212"/>
      <c r="O16" s="213"/>
      <c r="P16" s="41">
        <f>IF(AND(J16="",K16=""),"",Einzelergebnisse!E45)</f>
      </c>
      <c r="Q16" s="86">
        <f>IF(Einzelergebnisse!F45=0,"",Einzelergebnisse!F45)</f>
      </c>
      <c r="R16" s="96"/>
      <c r="S16" s="226">
        <f>IF(übertrag!O7="",übertrag!P7,übertrag!O7)</f>
        <v>0</v>
      </c>
      <c r="T16" s="226"/>
      <c r="U16" s="226"/>
      <c r="V16" s="227"/>
      <c r="W16" s="223">
        <f>IF(übertrag!K7="",übertrag!L7,übertrag!K7)</f>
        <v>0</v>
      </c>
      <c r="X16" s="224"/>
      <c r="Y16" s="224"/>
      <c r="Z16" s="224"/>
      <c r="AA16" s="224"/>
      <c r="AB16" s="225"/>
      <c r="AC16" s="39">
        <f>IF(übertrag!M7="",übertrag!N7,übertrag!M7)</f>
        <v>0</v>
      </c>
      <c r="AD16" s="211">
        <f>IF(Einzelergebnisse!K45=0,"",Einzelergebnisse!K45)</f>
      </c>
      <c r="AE16" s="212"/>
      <c r="AF16" s="212"/>
      <c r="AG16" s="212"/>
      <c r="AH16" s="213"/>
      <c r="AI16" s="41">
        <f>IF(Einzelergebnisse!J45=0,"",Einzelergebnisse!J45)</f>
      </c>
      <c r="AJ16" s="41">
        <f>IF(AND(AD16="",AI16=""),"",Einzelergebnisse!L45)</f>
      </c>
      <c r="AK16" s="211">
        <f>IF(Einzelergebnisse!M45=0,"",Einzelergebnisse!M45)</f>
      </c>
      <c r="AL16" s="212"/>
      <c r="AM16" s="212"/>
      <c r="AN16" s="212"/>
      <c r="AO16" s="212"/>
      <c r="AP16" s="96"/>
      <c r="AS16" s="100" t="s">
        <v>71</v>
      </c>
    </row>
    <row r="17" spans="1:42" ht="27.75" customHeight="1">
      <c r="A17" s="48">
        <f>übertrag!O22</f>
        <v>0</v>
      </c>
      <c r="B17" s="223">
        <f>übertrag!Z8</f>
        <v>0</v>
      </c>
      <c r="C17" s="224"/>
      <c r="D17" s="224"/>
      <c r="E17" s="224"/>
      <c r="F17" s="224"/>
      <c r="G17" s="224"/>
      <c r="H17" s="225"/>
      <c r="I17" s="35">
        <f>übertrag!M22</f>
        <v>0</v>
      </c>
      <c r="J17" s="40">
        <f>IF(Einzelergebnisse!D52=0,"",Einzelergebnisse!D52)</f>
      </c>
      <c r="K17" s="211">
        <f>IF(Einzelergebnisse!C52=0,"",Einzelergebnisse!C52)</f>
      </c>
      <c r="L17" s="212"/>
      <c r="M17" s="212"/>
      <c r="N17" s="212"/>
      <c r="O17" s="213"/>
      <c r="P17" s="41">
        <f>IF(AND(J17="",K17=""),"",Einzelergebnisse!E52)</f>
      </c>
      <c r="Q17" s="86">
        <f>IF(Einzelergebnisse!F52=0,"",Einzelergebnisse!F52)</f>
      </c>
      <c r="R17" s="96"/>
      <c r="S17" s="226">
        <f>IF(übertrag!O8="",übertrag!P8,übertrag!O8)</f>
        <v>0</v>
      </c>
      <c r="T17" s="226"/>
      <c r="U17" s="226"/>
      <c r="V17" s="227"/>
      <c r="W17" s="223">
        <f>IF(übertrag!K8="",übertrag!L8,übertrag!K8)</f>
        <v>0</v>
      </c>
      <c r="X17" s="224"/>
      <c r="Y17" s="224"/>
      <c r="Z17" s="224"/>
      <c r="AA17" s="224"/>
      <c r="AB17" s="225"/>
      <c r="AC17" s="39">
        <f>IF(übertrag!M8="",übertrag!N8,übertrag!M8)</f>
        <v>0</v>
      </c>
      <c r="AD17" s="211">
        <f>IF(Einzelergebnisse!K52=0,"",Einzelergebnisse!K52)</f>
      </c>
      <c r="AE17" s="212"/>
      <c r="AF17" s="212"/>
      <c r="AG17" s="212"/>
      <c r="AH17" s="213"/>
      <c r="AI17" s="41">
        <f>IF(Einzelergebnisse!J52=0,"",Einzelergebnisse!J52)</f>
      </c>
      <c r="AJ17" s="41">
        <f>IF(AND(AD17="",AI17=""),"",Einzelergebnisse!L52)</f>
      </c>
      <c r="AK17" s="211">
        <f>IF(Einzelergebnisse!M52=0,"",Einzelergebnisse!M52)</f>
      </c>
      <c r="AL17" s="212"/>
      <c r="AM17" s="212"/>
      <c r="AN17" s="212"/>
      <c r="AO17" s="212"/>
      <c r="AP17" s="96"/>
    </row>
    <row r="18" spans="1:42" ht="27.75" customHeight="1" thickBot="1">
      <c r="A18" s="48">
        <f>übertrag!O23</f>
        <v>0</v>
      </c>
      <c r="B18" s="223">
        <f>übertrag!Z9</f>
        <v>0</v>
      </c>
      <c r="C18" s="224"/>
      <c r="D18" s="224"/>
      <c r="E18" s="224"/>
      <c r="F18" s="224"/>
      <c r="G18" s="224"/>
      <c r="H18" s="225"/>
      <c r="I18" s="35">
        <f>übertrag!M23</f>
        <v>0</v>
      </c>
      <c r="J18" s="40">
        <f>IF(Einzelergebnisse!D59=0,"",Einzelergebnisse!D59)</f>
      </c>
      <c r="K18" s="211">
        <f>IF(Einzelergebnisse!C59=0,"",Einzelergebnisse!C59)</f>
      </c>
      <c r="L18" s="212"/>
      <c r="M18" s="212"/>
      <c r="N18" s="212"/>
      <c r="O18" s="213"/>
      <c r="P18" s="41">
        <f>IF(AND(J18="",K18=""),"",Einzelergebnisse!E59)</f>
      </c>
      <c r="Q18" s="86">
        <f>IF(Einzelergebnisse!F59=0,"",Einzelergebnisse!F59)</f>
      </c>
      <c r="R18" s="97"/>
      <c r="S18" s="226">
        <f>IF(übertrag!O9="",übertrag!P9,übertrag!O9)</f>
        <v>0</v>
      </c>
      <c r="T18" s="226"/>
      <c r="U18" s="226"/>
      <c r="V18" s="227"/>
      <c r="W18" s="223">
        <f>IF(übertrag!K9="",übertrag!L9,übertrag!K9)</f>
        <v>0</v>
      </c>
      <c r="X18" s="224"/>
      <c r="Y18" s="224"/>
      <c r="Z18" s="224"/>
      <c r="AA18" s="224"/>
      <c r="AB18" s="225"/>
      <c r="AC18" s="39">
        <f>IF(übertrag!M9="",übertrag!N9,übertrag!M9)</f>
        <v>0</v>
      </c>
      <c r="AD18" s="211">
        <f>IF(Einzelergebnisse!K59=0,"",Einzelergebnisse!K59)</f>
      </c>
      <c r="AE18" s="212"/>
      <c r="AF18" s="212"/>
      <c r="AG18" s="212"/>
      <c r="AH18" s="213"/>
      <c r="AI18" s="41">
        <f>IF(Einzelergebnisse!J59=0,"",Einzelergebnisse!J59)</f>
      </c>
      <c r="AJ18" s="41">
        <f>IF(AND(AD18="",AI18=""),"",Einzelergebnisse!L59)</f>
      </c>
      <c r="AK18" s="211">
        <f>IF(Einzelergebnisse!M59=0,"",Einzelergebnisse!M59)</f>
      </c>
      <c r="AL18" s="212"/>
      <c r="AM18" s="212"/>
      <c r="AN18" s="212"/>
      <c r="AO18" s="212"/>
      <c r="AP18" s="96"/>
    </row>
    <row r="19" spans="1:42" ht="30" customHeight="1" thickBot="1">
      <c r="A19" s="85" t="s">
        <v>69</v>
      </c>
      <c r="B19" s="165">
        <f>SUM(Q19-AK19)</f>
        <v>0</v>
      </c>
      <c r="C19" s="118"/>
      <c r="D19" s="118"/>
      <c r="E19" s="118"/>
      <c r="F19" s="118"/>
      <c r="G19" s="118"/>
      <c r="H19" s="119"/>
      <c r="I19" s="42"/>
      <c r="J19" s="84">
        <f>SUM(J11:J18)</f>
        <v>0</v>
      </c>
      <c r="K19" s="249">
        <f>SUM(K11:O18)</f>
        <v>0</v>
      </c>
      <c r="L19" s="252"/>
      <c r="M19" s="252"/>
      <c r="N19" s="252"/>
      <c r="O19" s="253"/>
      <c r="P19" s="42">
        <f>SUM(P11:P18)</f>
        <v>0</v>
      </c>
      <c r="Q19" s="98">
        <f>SUM(Q11:Q18)</f>
        <v>0</v>
      </c>
      <c r="R19" s="120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42"/>
      <c r="AD19" s="249">
        <f>SUM(AD11:AH18)</f>
        <v>0</v>
      </c>
      <c r="AE19" s="250"/>
      <c r="AF19" s="250"/>
      <c r="AG19" s="250"/>
      <c r="AH19" s="251"/>
      <c r="AI19" s="42">
        <f>SUM(AI11:AI18)</f>
        <v>0</v>
      </c>
      <c r="AJ19" s="42">
        <f>SUM(AJ11:AJ18)</f>
        <v>0</v>
      </c>
      <c r="AK19" s="259">
        <f>SUM(AK11:AO18)</f>
        <v>0</v>
      </c>
      <c r="AL19" s="260"/>
      <c r="AM19" s="260"/>
      <c r="AN19" s="260"/>
      <c r="AO19" s="260"/>
      <c r="AP19" s="120"/>
    </row>
    <row r="20" spans="5:40" ht="12.75">
      <c r="E20" s="121" t="s">
        <v>7</v>
      </c>
      <c r="F20" s="122"/>
      <c r="G20" s="123" t="s">
        <v>8</v>
      </c>
      <c r="L20" s="121" t="s">
        <v>7</v>
      </c>
      <c r="M20" s="122"/>
      <c r="N20" s="123" t="s">
        <v>8</v>
      </c>
      <c r="S20" s="121" t="s">
        <v>7</v>
      </c>
      <c r="T20" s="122"/>
      <c r="U20" s="123" t="s">
        <v>8</v>
      </c>
      <c r="Y20" s="121" t="s">
        <v>7</v>
      </c>
      <c r="Z20" s="122"/>
      <c r="AA20" s="123" t="s">
        <v>8</v>
      </c>
      <c r="AE20" s="121" t="s">
        <v>7</v>
      </c>
      <c r="AF20" s="122"/>
      <c r="AG20" s="123" t="s">
        <v>8</v>
      </c>
      <c r="AL20" s="121" t="s">
        <v>7</v>
      </c>
      <c r="AM20" s="122"/>
      <c r="AN20" s="123" t="s">
        <v>8</v>
      </c>
    </row>
    <row r="21" spans="3:40" ht="10.5" customHeight="1">
      <c r="C21" s="13" t="s">
        <v>9</v>
      </c>
      <c r="E21" s="124" t="str">
        <f>IF(Grundeingaben!C11="","",Grundeingaben!C11)</f>
        <v>x</v>
      </c>
      <c r="F21" s="125"/>
      <c r="G21" s="126">
        <f>IF(Grundeingaben!D11="","",Grundeingaben!D11)</f>
      </c>
      <c r="J21" s="15" t="s">
        <v>10</v>
      </c>
      <c r="L21" s="124" t="str">
        <f>IF(Grundeingaben!C12="","",Grundeingaben!C12)</f>
        <v>x</v>
      </c>
      <c r="M21" s="127"/>
      <c r="N21" s="126" t="str">
        <f>IF(Grundeingaben!D12="","",Grundeingaben!D12)</f>
        <v> </v>
      </c>
      <c r="Q21" s="13" t="s">
        <v>11</v>
      </c>
      <c r="S21" s="126" t="str">
        <f>IF(Grundeingaben!C13="","",Grundeingaben!C13)</f>
        <v> </v>
      </c>
      <c r="T21" s="127"/>
      <c r="U21" s="126" t="str">
        <f>IF(Grundeingaben!D13="","",Grundeingaben!D13)</f>
        <v>x</v>
      </c>
      <c r="W21" s="13" t="s">
        <v>12</v>
      </c>
      <c r="Y21" s="126" t="str">
        <f>IF(Grundeingaben!C14="","",Grundeingaben!C14)</f>
        <v>  </v>
      </c>
      <c r="Z21" s="127"/>
      <c r="AA21" s="126" t="str">
        <f>IF(Grundeingaben!D14="","",Grundeingaben!D14)</f>
        <v>x</v>
      </c>
      <c r="AC21" s="13" t="s">
        <v>33</v>
      </c>
      <c r="AE21" s="126" t="str">
        <f>IF(Grundeingaben!C15="","",Grundeingaben!C15)</f>
        <v> </v>
      </c>
      <c r="AF21" s="127"/>
      <c r="AG21" s="126" t="str">
        <f>IF(Grundeingaben!D15="","",Grundeingaben!D15)</f>
        <v>x</v>
      </c>
      <c r="AJ21" s="13" t="s">
        <v>13</v>
      </c>
      <c r="AL21" s="128">
        <f>IF(Grundeingaben!C16="","",Grundeingaben!C16)</f>
      </c>
      <c r="AM21" s="127"/>
      <c r="AN21" s="126" t="str">
        <f>IF(Grundeingaben!D16="","",Grundeingaben!D16)</f>
        <v>x</v>
      </c>
    </row>
    <row r="22" spans="3:40" ht="10.5" customHeight="1">
      <c r="C22" s="13"/>
      <c r="E22" s="160"/>
      <c r="F22" s="125"/>
      <c r="G22" s="125"/>
      <c r="J22" s="15"/>
      <c r="L22" s="160"/>
      <c r="M22" s="127"/>
      <c r="N22" s="125"/>
      <c r="Q22" s="13"/>
      <c r="S22" s="125"/>
      <c r="T22" s="127"/>
      <c r="U22" s="125"/>
      <c r="W22" s="13"/>
      <c r="Y22" s="125"/>
      <c r="Z22" s="127"/>
      <c r="AA22" s="125"/>
      <c r="AC22" s="13"/>
      <c r="AE22" s="125"/>
      <c r="AF22" s="127"/>
      <c r="AG22" s="125"/>
      <c r="AJ22" s="13"/>
      <c r="AL22" s="161"/>
      <c r="AM22" s="127"/>
      <c r="AN22" s="125"/>
    </row>
    <row r="23" spans="1:40" ht="10.5" customHeight="1">
      <c r="A23" s="100" t="s">
        <v>143</v>
      </c>
      <c r="C23" s="13"/>
      <c r="D23" s="254" t="str">
        <f>Grundeingaben!C19</f>
        <v>eeee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6"/>
      <c r="Q23" s="13"/>
      <c r="S23" s="125"/>
      <c r="T23" s="127"/>
      <c r="U23" s="125"/>
      <c r="W23" s="13"/>
      <c r="Y23" s="125"/>
      <c r="Z23" s="127"/>
      <c r="AA23" s="125"/>
      <c r="AC23" s="13"/>
      <c r="AE23" s="125"/>
      <c r="AF23" s="127"/>
      <c r="AG23" s="125"/>
      <c r="AJ23" s="13"/>
      <c r="AL23" s="161"/>
      <c r="AM23" s="127"/>
      <c r="AN23" s="125"/>
    </row>
    <row r="24" ht="8.25" customHeight="1"/>
    <row r="25" spans="1:42" ht="15.75" customHeight="1">
      <c r="A25" s="261" t="s">
        <v>62</v>
      </c>
      <c r="B25" s="261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5.75" customHeight="1">
      <c r="A26" s="262"/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</row>
    <row r="27" spans="1:41" ht="15.75" customHeight="1">
      <c r="A27"/>
      <c r="B27"/>
      <c r="C27"/>
      <c r="D27"/>
      <c r="E27" s="169"/>
      <c r="F27" s="170"/>
      <c r="G27" s="17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69"/>
      <c r="AF27" s="171"/>
      <c r="AG27" s="170"/>
      <c r="AH27" s="171"/>
      <c r="AI27"/>
      <c r="AJ27" s="104"/>
      <c r="AK27" s="104"/>
      <c r="AL27" s="166"/>
      <c r="AM27" s="167"/>
      <c r="AN27" s="168"/>
      <c r="AO27" s="104"/>
    </row>
    <row r="28" spans="1:41" ht="10.5" customHeight="1">
      <c r="A28"/>
      <c r="B28" s="257" t="s">
        <v>146</v>
      </c>
      <c r="C28" s="257"/>
      <c r="D28"/>
      <c r="E28" s="172"/>
      <c r="F28" s="16"/>
      <c r="G28" s="172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8" t="s">
        <v>146</v>
      </c>
      <c r="AC28" s="258"/>
      <c r="AD28"/>
      <c r="AE28" s="172" t="s">
        <v>71</v>
      </c>
      <c r="AF28" s="16"/>
      <c r="AG28" s="172" t="s">
        <v>71</v>
      </c>
      <c r="AH28"/>
      <c r="AI28"/>
      <c r="AJ28" s="15"/>
      <c r="AK28" s="104"/>
      <c r="AL28" s="161"/>
      <c r="AM28" s="125"/>
      <c r="AN28" s="125"/>
      <c r="AO28" s="104"/>
    </row>
    <row r="29" spans="1:42" ht="23.25" customHeight="1">
      <c r="A29" s="129"/>
      <c r="B29" s="130" t="s">
        <v>15</v>
      </c>
      <c r="C29" s="208"/>
      <c r="D29" s="208"/>
      <c r="E29" s="208"/>
      <c r="F29" s="208"/>
      <c r="G29" s="208"/>
      <c r="H29" s="208"/>
      <c r="I29" s="208"/>
      <c r="J29" s="208"/>
      <c r="K29" s="102"/>
      <c r="L29" s="129"/>
      <c r="M29" s="102"/>
      <c r="N29" s="102"/>
      <c r="O29" s="102"/>
      <c r="P29" s="102"/>
      <c r="Q29" s="130" t="s">
        <v>45</v>
      </c>
      <c r="R29" s="102"/>
      <c r="S29" s="208"/>
      <c r="T29" s="208"/>
      <c r="U29" s="208"/>
      <c r="V29" s="208"/>
      <c r="W29" s="208"/>
      <c r="X29" s="208"/>
      <c r="Y29" s="208"/>
      <c r="Z29" s="208"/>
      <c r="AA29" s="208"/>
      <c r="AB29" s="102"/>
      <c r="AC29" s="130" t="s">
        <v>16</v>
      </c>
      <c r="AD29" s="102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</row>
  </sheetData>
  <sheetProtection password="CF7A" sheet="1" selectLockedCells="1"/>
  <mergeCells count="86"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A26:AP26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R11:R19 W11:AC18 S19:AB19 S11:S18 AP19 A11:I18">
    <cfRule type="cellIs" priority="4" dxfId="3" operator="equal" stopIfTrue="1">
      <formula>0</formula>
    </cfRule>
  </conditionalFormatting>
  <conditionalFormatting sqref="V2:AB5 V6:AC6 AI3:AN3 AI5:AN5 AJ6 B3:E3 C29:J29 AE29:AP29">
    <cfRule type="cellIs" priority="3" dxfId="0" operator="equal" stopIfTrue="1">
      <formula>0</formula>
    </cfRule>
  </conditionalFormatting>
  <conditionalFormatting sqref="V3:AB4 V6:AC6">
    <cfRule type="cellIs" priority="2" dxfId="0" operator="equal" stopIfTrue="1">
      <formula>""</formula>
    </cfRule>
  </conditionalFormatting>
  <conditionalFormatting sqref="B3:E3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35</v>
      </c>
      <c r="L1" s="11" t="s">
        <v>47</v>
      </c>
      <c r="M1" s="2" t="s">
        <v>49</v>
      </c>
      <c r="N1" s="2" t="s">
        <v>50</v>
      </c>
      <c r="O1" s="2" t="s">
        <v>34</v>
      </c>
      <c r="P1" s="2" t="s">
        <v>48</v>
      </c>
      <c r="Q1" s="274" t="s">
        <v>52</v>
      </c>
      <c r="R1" s="274"/>
      <c r="V1" s="3" t="s">
        <v>17</v>
      </c>
      <c r="X1" s="10" t="s">
        <v>51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4711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8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Musterfrau, Paula</v>
      </c>
      <c r="AE11">
        <v>10</v>
      </c>
    </row>
    <row r="12" spans="9:31" ht="13.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3.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 t="str">
        <f>IF(I16,VLOOKUP(übertrag!I16,paßheim,2,),"")</f>
        <v>000815</v>
      </c>
      <c r="M16" s="36">
        <f>IF(I16,VLOOKUP(übertrag!I16,jhgheim,2,),"")</f>
        <v>28313</v>
      </c>
      <c r="O16" t="str">
        <f>IF(übertrag!I16,VLOOKUP(übertrag!I16,paßheim,2,),"")</f>
        <v>000815</v>
      </c>
      <c r="Q16" t="b">
        <v>0</v>
      </c>
      <c r="Z16" t="str">
        <f>IF(I25,VLOOKUP(übertrag!I25,Heimü,2,),"")</f>
        <v>Musterfrau, Paula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9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6"/>
    </row>
    <row r="25" spans="9:31" ht="12.75">
      <c r="I25">
        <v>2</v>
      </c>
      <c r="M25" s="36">
        <f>IF(I25,VLOOKUP(übertrag!I25,jhgheim,2,),"")</f>
        <v>28313</v>
      </c>
      <c r="O25" t="str">
        <f>IF(übertrag!I25,VLOOKUP(übertrag!I25,paßheim,2,),"")</f>
        <v>000815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66">
        <f>IF(DKB!Q19=0,"","Ergebnis:    "&amp;DKB!Q19&amp;" Kegel")</f>
      </c>
      <c r="B1" s="266"/>
      <c r="C1" s="266"/>
      <c r="D1" s="266"/>
      <c r="E1" s="266"/>
      <c r="F1" s="266"/>
      <c r="H1" s="266">
        <f>IF(DKB!AK19=0,"","Ergebnis:    "&amp;DKB!AK19&amp;" Kegel")</f>
      </c>
      <c r="I1" s="266"/>
      <c r="J1" s="266"/>
      <c r="K1" s="266"/>
      <c r="L1" s="266"/>
      <c r="M1" s="266"/>
      <c r="N1" s="14"/>
    </row>
    <row r="2" spans="1:16" s="17" customFormat="1" ht="6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5"/>
      <c r="O2" s="44"/>
      <c r="P2" s="44"/>
    </row>
    <row r="3" spans="1:16" s="17" customFormat="1" ht="24">
      <c r="A3" s="265" t="str">
        <f>DKB!C8</f>
        <v>Heimmannschaft</v>
      </c>
      <c r="B3" s="265"/>
      <c r="C3" s="265"/>
      <c r="D3" s="265"/>
      <c r="E3" s="265"/>
      <c r="F3" s="265"/>
      <c r="G3" s="162">
        <f>DKB!Q19-DKB!AK19</f>
        <v>0</v>
      </c>
      <c r="H3" s="265" t="str">
        <f>DKB!Y8</f>
        <v>Gastmannschaft 1</v>
      </c>
      <c r="I3" s="265"/>
      <c r="J3" s="265"/>
      <c r="K3" s="265"/>
      <c r="L3" s="265"/>
      <c r="M3" s="265"/>
      <c r="N3" s="43"/>
      <c r="O3" s="44"/>
      <c r="P3" s="44"/>
    </row>
    <row r="4" spans="1:16" ht="6" customHeight="1">
      <c r="A4" s="125"/>
      <c r="B4" s="125"/>
      <c r="C4" s="125"/>
      <c r="D4" s="125"/>
      <c r="E4" s="125"/>
      <c r="F4" s="125"/>
      <c r="G4" s="158"/>
      <c r="H4" s="125"/>
      <c r="I4" s="125"/>
      <c r="J4" s="125"/>
      <c r="K4" s="125"/>
      <c r="L4" s="125"/>
      <c r="M4" s="125"/>
      <c r="N4" s="43"/>
      <c r="O4" s="14"/>
      <c r="P4" s="14"/>
    </row>
    <row r="5" spans="1:16" ht="17.25" customHeight="1">
      <c r="A5" s="125" t="s">
        <v>1</v>
      </c>
      <c r="B5" s="163" t="s">
        <v>46</v>
      </c>
      <c r="C5" s="174" t="s">
        <v>151</v>
      </c>
      <c r="D5" s="174" t="s">
        <v>145</v>
      </c>
      <c r="E5" s="174" t="s">
        <v>152</v>
      </c>
      <c r="F5" s="174" t="s">
        <v>153</v>
      </c>
      <c r="G5" s="125"/>
      <c r="H5" s="125" t="s">
        <v>1</v>
      </c>
      <c r="I5" s="163" t="s">
        <v>46</v>
      </c>
      <c r="J5" s="174" t="s">
        <v>151</v>
      </c>
      <c r="K5" s="174" t="s">
        <v>145</v>
      </c>
      <c r="L5" s="174" t="s">
        <v>152</v>
      </c>
      <c r="M5" s="174" t="s">
        <v>153</v>
      </c>
      <c r="N5" s="14"/>
      <c r="O5" s="14"/>
      <c r="P5" s="14"/>
    </row>
    <row r="6" spans="1:16" ht="17.25" customHeight="1">
      <c r="A6" s="153" t="str">
        <f>IF(DKB!B11=0,"",DKB!B11)</f>
        <v>Musterfrau, Paula</v>
      </c>
      <c r="B6" s="154">
        <v>1</v>
      </c>
      <c r="C6" s="179">
        <f>IF(F6="","",(SUM(F6-D6)))</f>
      </c>
      <c r="D6" s="177"/>
      <c r="E6" s="177"/>
      <c r="F6" s="178"/>
      <c r="G6" s="125"/>
      <c r="H6" s="153" t="str">
        <f>IF(DKB!W11=0,"",DKB!W11)</f>
        <v>Mustermann, Max</v>
      </c>
      <c r="I6" s="154">
        <v>2</v>
      </c>
      <c r="J6" s="179">
        <f>IF(M6="","",(SUM(M6-K6)))</f>
      </c>
      <c r="K6" s="177"/>
      <c r="L6" s="177"/>
      <c r="M6" s="178"/>
      <c r="N6" s="14"/>
      <c r="O6" s="175" t="s">
        <v>154</v>
      </c>
      <c r="P6" s="176"/>
    </row>
    <row r="7" spans="1:16" ht="17.25" customHeight="1">
      <c r="A7" s="125"/>
      <c r="B7" s="154">
        <v>2</v>
      </c>
      <c r="C7" s="179">
        <f>IF(F7="","",(SUM(F7-D7)))</f>
      </c>
      <c r="D7" s="177"/>
      <c r="E7" s="177"/>
      <c r="F7" s="178"/>
      <c r="G7" s="125"/>
      <c r="H7" s="125"/>
      <c r="I7" s="154">
        <v>1</v>
      </c>
      <c r="J7" s="179">
        <f>IF(M7="","",(SUM(M7-K7)))</f>
      </c>
      <c r="K7" s="177"/>
      <c r="L7" s="177"/>
      <c r="M7" s="178"/>
      <c r="N7" s="14"/>
      <c r="O7" s="175" t="s">
        <v>155</v>
      </c>
      <c r="P7" s="176"/>
    </row>
    <row r="8" spans="1:16" ht="17.25" customHeight="1">
      <c r="A8" s="125"/>
      <c r="B8" s="154">
        <v>4</v>
      </c>
      <c r="C8" s="179">
        <f>IF(F8="","",(SUM(F8-D8)))</f>
      </c>
      <c r="D8" s="177"/>
      <c r="E8" s="177"/>
      <c r="F8" s="178"/>
      <c r="G8" s="125"/>
      <c r="H8" s="125"/>
      <c r="I8" s="154">
        <v>3</v>
      </c>
      <c r="J8" s="179">
        <f>IF(M8="","",(SUM(M8-K8)))</f>
      </c>
      <c r="K8" s="177"/>
      <c r="L8" s="177"/>
      <c r="M8" s="178"/>
      <c r="N8" s="14"/>
      <c r="O8" s="175" t="s">
        <v>156</v>
      </c>
      <c r="P8" s="176"/>
    </row>
    <row r="9" spans="1:16" ht="17.25" customHeight="1">
      <c r="A9" s="125"/>
      <c r="B9" s="154">
        <v>3</v>
      </c>
      <c r="C9" s="179">
        <f>IF(F9="","",(SUM(F9-D9)))</f>
      </c>
      <c r="D9" s="177"/>
      <c r="E9" s="177"/>
      <c r="F9" s="178"/>
      <c r="G9" s="125"/>
      <c r="H9" s="125"/>
      <c r="I9" s="154">
        <v>4</v>
      </c>
      <c r="J9" s="179">
        <f>IF(M9="","",(SUM(M9-K9)))</f>
      </c>
      <c r="K9" s="177"/>
      <c r="L9" s="177"/>
      <c r="M9" s="178"/>
      <c r="N9" s="14"/>
      <c r="O9" s="175" t="s">
        <v>157</v>
      </c>
      <c r="P9" s="176"/>
    </row>
    <row r="10" spans="1:16" ht="17.25" customHeight="1">
      <c r="A10" s="125"/>
      <c r="B10" s="125"/>
      <c r="C10" s="154">
        <f>SUM(C6:C9)</f>
        <v>0</v>
      </c>
      <c r="D10" s="154">
        <f>SUM(D6:D9)</f>
        <v>0</v>
      </c>
      <c r="E10" s="154">
        <f>SUM(E6:E9)</f>
        <v>0</v>
      </c>
      <c r="F10" s="180">
        <f>SUM(F6:F9)</f>
        <v>0</v>
      </c>
      <c r="G10" s="125"/>
      <c r="H10" s="125"/>
      <c r="I10" s="125"/>
      <c r="J10" s="154">
        <f>SUM(J6:J9)</f>
        <v>0</v>
      </c>
      <c r="K10" s="154">
        <f>SUM(K6:K9)</f>
        <v>0</v>
      </c>
      <c r="L10" s="154">
        <f>SUM(L6:L9)</f>
        <v>0</v>
      </c>
      <c r="M10" s="180">
        <f>SUM(M6:M9)</f>
        <v>0</v>
      </c>
      <c r="N10" s="14"/>
      <c r="O10" s="175" t="s">
        <v>158</v>
      </c>
      <c r="P10" s="176"/>
    </row>
    <row r="11" spans="1:16" ht="12.75">
      <c r="A11" s="125"/>
      <c r="B11" s="125"/>
      <c r="C11" s="125"/>
      <c r="D11" s="125"/>
      <c r="E11" s="125"/>
      <c r="F11" s="125"/>
      <c r="G11" s="125" t="s">
        <v>71</v>
      </c>
      <c r="H11" s="125"/>
      <c r="I11" s="125"/>
      <c r="J11" s="125"/>
      <c r="K11" s="125"/>
      <c r="L11" s="125"/>
      <c r="M11" s="125"/>
      <c r="N11" s="14"/>
      <c r="O11" s="14"/>
      <c r="P11" s="14"/>
    </row>
    <row r="12" spans="1:16" ht="17.25" customHeight="1">
      <c r="A12" s="125" t="s">
        <v>1</v>
      </c>
      <c r="B12" s="163" t="s">
        <v>46</v>
      </c>
      <c r="C12" s="174" t="s">
        <v>151</v>
      </c>
      <c r="D12" s="174" t="s">
        <v>145</v>
      </c>
      <c r="E12" s="174" t="s">
        <v>152</v>
      </c>
      <c r="F12" s="174" t="s">
        <v>153</v>
      </c>
      <c r="G12" s="125"/>
      <c r="H12" s="125" t="s">
        <v>1</v>
      </c>
      <c r="I12" s="163" t="s">
        <v>46</v>
      </c>
      <c r="J12" s="174" t="s">
        <v>151</v>
      </c>
      <c r="K12" s="174" t="s">
        <v>145</v>
      </c>
      <c r="L12" s="174" t="s">
        <v>152</v>
      </c>
      <c r="M12" s="174" t="s">
        <v>153</v>
      </c>
      <c r="N12" s="14"/>
      <c r="O12" s="14"/>
      <c r="P12" s="14"/>
    </row>
    <row r="13" spans="1:16" ht="17.25" customHeight="1">
      <c r="A13" s="153">
        <f>IF(DKB!B12=0,"",DKB!B12)</f>
      </c>
      <c r="B13" s="154">
        <v>3</v>
      </c>
      <c r="C13" s="179">
        <f>IF(F13="","",(SUM(F13-D13)))</f>
      </c>
      <c r="D13" s="177"/>
      <c r="E13" s="177"/>
      <c r="F13" s="178"/>
      <c r="G13" s="125"/>
      <c r="H13" s="153">
        <f>IF(DKB!W12=0,"",DKB!W12)</f>
      </c>
      <c r="I13" s="154">
        <v>4</v>
      </c>
      <c r="J13" s="179">
        <f>IF(M13="","",(SUM(M13-K13)))</f>
      </c>
      <c r="K13" s="177"/>
      <c r="L13" s="177"/>
      <c r="M13" s="178"/>
      <c r="N13" s="14"/>
      <c r="O13" s="14"/>
      <c r="P13" s="14"/>
    </row>
    <row r="14" spans="1:16" ht="17.25" customHeight="1">
      <c r="A14" s="125"/>
      <c r="B14" s="154">
        <v>4</v>
      </c>
      <c r="C14" s="179">
        <f>IF(F14="","",(SUM(F14-D14)))</f>
      </c>
      <c r="D14" s="177"/>
      <c r="E14" s="177"/>
      <c r="F14" s="178"/>
      <c r="G14" s="125"/>
      <c r="H14" s="125"/>
      <c r="I14" s="154">
        <v>3</v>
      </c>
      <c r="J14" s="179">
        <f>IF(M14="","",(SUM(M14-K14)))</f>
      </c>
      <c r="K14" s="177"/>
      <c r="L14" s="177"/>
      <c r="M14" s="178"/>
      <c r="N14" s="14"/>
      <c r="O14" s="14"/>
      <c r="P14" s="14"/>
    </row>
    <row r="15" spans="1:16" ht="17.25" customHeight="1">
      <c r="A15" s="125"/>
      <c r="B15" s="154">
        <v>2</v>
      </c>
      <c r="C15" s="179">
        <f>IF(F15="","",(SUM(F15-D15)))</f>
      </c>
      <c r="D15" s="177"/>
      <c r="E15" s="177"/>
      <c r="F15" s="178"/>
      <c r="G15" s="125"/>
      <c r="H15" s="125"/>
      <c r="I15" s="154">
        <v>1</v>
      </c>
      <c r="J15" s="179">
        <f>IF(M15="","",(SUM(M15-K15)))</f>
      </c>
      <c r="K15" s="177"/>
      <c r="L15" s="177"/>
      <c r="M15" s="178"/>
      <c r="N15" s="14"/>
      <c r="O15" s="14"/>
      <c r="P15" s="14"/>
    </row>
    <row r="16" spans="1:16" ht="17.25" customHeight="1">
      <c r="A16" s="125"/>
      <c r="B16" s="154">
        <v>1</v>
      </c>
      <c r="C16" s="179">
        <f>IF(F16="","",(SUM(F16-D16)))</f>
      </c>
      <c r="D16" s="177"/>
      <c r="E16" s="177"/>
      <c r="F16" s="178"/>
      <c r="G16" s="125"/>
      <c r="H16" s="125"/>
      <c r="I16" s="154">
        <v>2</v>
      </c>
      <c r="J16" s="179">
        <f>IF(M16="","",(SUM(M16-K16)))</f>
      </c>
      <c r="K16" s="177"/>
      <c r="L16" s="177"/>
      <c r="M16" s="178"/>
      <c r="N16" s="14"/>
      <c r="O16" s="14"/>
      <c r="P16" s="14"/>
    </row>
    <row r="17" spans="1:15" ht="17.25" customHeight="1">
      <c r="A17" s="125"/>
      <c r="B17" s="125"/>
      <c r="C17" s="154">
        <f>SUM(C13:C16)</f>
        <v>0</v>
      </c>
      <c r="D17" s="154">
        <f>SUM(D13:D16)</f>
        <v>0</v>
      </c>
      <c r="E17" s="154">
        <f>SUM(E13:E16)</f>
        <v>0</v>
      </c>
      <c r="F17" s="180">
        <f>SUM(F13:F16)</f>
        <v>0</v>
      </c>
      <c r="G17" s="125"/>
      <c r="H17" s="125"/>
      <c r="I17" s="125"/>
      <c r="J17" s="154">
        <f>SUM(J13:J16)</f>
        <v>0</v>
      </c>
      <c r="K17" s="154">
        <f>SUM(K13:K16)</f>
        <v>0</v>
      </c>
      <c r="L17" s="154">
        <f>SUM(L13:L16)</f>
        <v>0</v>
      </c>
      <c r="M17" s="180">
        <f>SUM(M13:M16)</f>
        <v>0</v>
      </c>
      <c r="N17" s="14"/>
      <c r="O17" s="14"/>
    </row>
    <row r="18" spans="1:15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4"/>
      <c r="O18" s="14"/>
    </row>
    <row r="19" spans="1:15" ht="17.25" customHeight="1">
      <c r="A19" s="125" t="s">
        <v>1</v>
      </c>
      <c r="B19" s="163" t="s">
        <v>46</v>
      </c>
      <c r="C19" s="174" t="s">
        <v>151</v>
      </c>
      <c r="D19" s="174" t="s">
        <v>145</v>
      </c>
      <c r="E19" s="174" t="s">
        <v>152</v>
      </c>
      <c r="F19" s="174" t="s">
        <v>153</v>
      </c>
      <c r="G19" s="125"/>
      <c r="H19" s="125" t="s">
        <v>1</v>
      </c>
      <c r="I19" s="163" t="s">
        <v>46</v>
      </c>
      <c r="J19" s="174" t="s">
        <v>151</v>
      </c>
      <c r="K19" s="174" t="s">
        <v>145</v>
      </c>
      <c r="L19" s="174" t="s">
        <v>152</v>
      </c>
      <c r="M19" s="174" t="s">
        <v>153</v>
      </c>
      <c r="N19" s="14"/>
      <c r="O19" s="14"/>
    </row>
    <row r="20" spans="1:15" ht="17.25" customHeight="1">
      <c r="A20" s="153">
        <f>IF(DKB!B13=0,"",DKB!B13)</f>
      </c>
      <c r="B20" s="154">
        <v>1</v>
      </c>
      <c r="C20" s="179">
        <f>IF(F20="","",(SUM(F20-D20)))</f>
      </c>
      <c r="D20" s="177"/>
      <c r="E20" s="177"/>
      <c r="F20" s="178"/>
      <c r="G20" s="125"/>
      <c r="H20" s="153">
        <f>IF(DKB!W13=0,"",DKB!W13)</f>
      </c>
      <c r="I20" s="154">
        <v>2</v>
      </c>
      <c r="J20" s="179">
        <f>IF(M20="","",(SUM(M20-K20)))</f>
      </c>
      <c r="K20" s="177"/>
      <c r="L20" s="177"/>
      <c r="M20" s="178"/>
      <c r="N20" s="14"/>
      <c r="O20" s="14"/>
    </row>
    <row r="21" spans="1:15" ht="17.25" customHeight="1">
      <c r="A21" s="125"/>
      <c r="B21" s="154">
        <v>2</v>
      </c>
      <c r="C21" s="179">
        <f>IF(F21="","",(SUM(F21-D21)))</f>
      </c>
      <c r="D21" s="177"/>
      <c r="E21" s="177"/>
      <c r="F21" s="178"/>
      <c r="G21" s="125"/>
      <c r="H21" s="125"/>
      <c r="I21" s="154">
        <v>1</v>
      </c>
      <c r="J21" s="179">
        <f>IF(M21="","",(SUM(M21-K21)))</f>
      </c>
      <c r="K21" s="177"/>
      <c r="L21" s="177"/>
      <c r="M21" s="178"/>
      <c r="N21" s="14"/>
      <c r="O21" s="14"/>
    </row>
    <row r="22" spans="1:15" ht="17.25" customHeight="1">
      <c r="A22" s="125"/>
      <c r="B22" s="154">
        <v>4</v>
      </c>
      <c r="C22" s="179">
        <f>IF(F22="","",(SUM(F22-D22)))</f>
      </c>
      <c r="D22" s="177"/>
      <c r="E22" s="177"/>
      <c r="F22" s="178"/>
      <c r="G22" s="125"/>
      <c r="H22" s="125"/>
      <c r="I22" s="154">
        <v>3</v>
      </c>
      <c r="J22" s="179">
        <f>IF(M22="","",(SUM(M22-K22)))</f>
      </c>
      <c r="K22" s="177"/>
      <c r="L22" s="177"/>
      <c r="M22" s="178"/>
      <c r="N22" s="14"/>
      <c r="O22" s="14"/>
    </row>
    <row r="23" spans="1:15" ht="17.25" customHeight="1">
      <c r="A23" s="125"/>
      <c r="B23" s="154">
        <v>3</v>
      </c>
      <c r="C23" s="179">
        <f>IF(F23="","",(SUM(F23-D23)))</f>
      </c>
      <c r="D23" s="177"/>
      <c r="E23" s="177"/>
      <c r="F23" s="178"/>
      <c r="G23" s="125"/>
      <c r="H23" s="125"/>
      <c r="I23" s="154">
        <v>4</v>
      </c>
      <c r="J23" s="179">
        <f>IF(M23="","",(SUM(M23-K23)))</f>
      </c>
      <c r="K23" s="177"/>
      <c r="L23" s="177"/>
      <c r="M23" s="178"/>
      <c r="N23" s="14"/>
      <c r="O23" s="14"/>
    </row>
    <row r="24" spans="1:15" ht="17.25" customHeight="1">
      <c r="A24" s="125"/>
      <c r="B24" s="125"/>
      <c r="C24" s="154">
        <f>SUM(C20:C23)</f>
        <v>0</v>
      </c>
      <c r="D24" s="154">
        <f>SUM(D20:D23)</f>
        <v>0</v>
      </c>
      <c r="E24" s="154">
        <f>SUM(E20:E23)</f>
        <v>0</v>
      </c>
      <c r="F24" s="180">
        <f>SUM(F20:F23)</f>
        <v>0</v>
      </c>
      <c r="G24" s="125"/>
      <c r="H24" s="125"/>
      <c r="I24" s="125"/>
      <c r="J24" s="154">
        <f>SUM(J20:J23)</f>
        <v>0</v>
      </c>
      <c r="K24" s="154">
        <f>SUM(K20:K23)</f>
        <v>0</v>
      </c>
      <c r="L24" s="154">
        <f>SUM(L20:L23)</f>
        <v>0</v>
      </c>
      <c r="M24" s="180">
        <f>SUM(M20:M23)</f>
        <v>0</v>
      </c>
      <c r="N24" s="14"/>
      <c r="O24" s="14"/>
    </row>
    <row r="25" spans="1:15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4"/>
      <c r="O25" s="14"/>
    </row>
    <row r="26" spans="1:15" ht="17.25" customHeight="1">
      <c r="A26" s="125" t="s">
        <v>1</v>
      </c>
      <c r="B26" s="163" t="s">
        <v>46</v>
      </c>
      <c r="C26" s="174" t="s">
        <v>151</v>
      </c>
      <c r="D26" s="174" t="s">
        <v>145</v>
      </c>
      <c r="E26" s="174" t="s">
        <v>152</v>
      </c>
      <c r="F26" s="174" t="s">
        <v>153</v>
      </c>
      <c r="G26" s="125"/>
      <c r="H26" s="125" t="s">
        <v>1</v>
      </c>
      <c r="I26" s="163" t="s">
        <v>46</v>
      </c>
      <c r="J26" s="174" t="s">
        <v>151</v>
      </c>
      <c r="K26" s="174" t="s">
        <v>145</v>
      </c>
      <c r="L26" s="174" t="s">
        <v>152</v>
      </c>
      <c r="M26" s="174" t="s">
        <v>153</v>
      </c>
      <c r="N26" s="14"/>
      <c r="O26" s="14"/>
    </row>
    <row r="27" spans="1:15" ht="17.25" customHeight="1">
      <c r="A27" s="153">
        <f>IF(DKB!B14=0,"",DKB!B14)</f>
      </c>
      <c r="B27" s="154">
        <v>3</v>
      </c>
      <c r="C27" s="179">
        <f>IF(F27="","",(SUM(F27-D27)))</f>
      </c>
      <c r="D27" s="177"/>
      <c r="E27" s="177"/>
      <c r="F27" s="178"/>
      <c r="G27" s="125"/>
      <c r="H27" s="153">
        <f>IF(DKB!W14=0,"",DKB!W14)</f>
      </c>
      <c r="I27" s="154">
        <v>4</v>
      </c>
      <c r="J27" s="179">
        <f>IF(M27="","",(SUM(M27-K27)))</f>
      </c>
      <c r="K27" s="177"/>
      <c r="L27" s="177"/>
      <c r="M27" s="178"/>
      <c r="N27" s="14"/>
      <c r="O27" s="14"/>
    </row>
    <row r="28" spans="1:15" ht="17.25" customHeight="1">
      <c r="A28" s="125"/>
      <c r="B28" s="154">
        <v>4</v>
      </c>
      <c r="C28" s="179">
        <f>IF(F28="","",(SUM(F28-D28)))</f>
      </c>
      <c r="D28" s="177"/>
      <c r="E28" s="177"/>
      <c r="F28" s="178"/>
      <c r="G28" s="125"/>
      <c r="H28" s="125"/>
      <c r="I28" s="154">
        <v>3</v>
      </c>
      <c r="J28" s="179">
        <f>IF(M28="","",(SUM(M28-K28)))</f>
      </c>
      <c r="K28" s="177"/>
      <c r="L28" s="177"/>
      <c r="M28" s="178"/>
      <c r="N28" s="14"/>
      <c r="O28" s="14"/>
    </row>
    <row r="29" spans="1:15" ht="17.25" customHeight="1">
      <c r="A29" s="125"/>
      <c r="B29" s="154">
        <v>2</v>
      </c>
      <c r="C29" s="179">
        <f>IF(F29="","",(SUM(F29-D29)))</f>
      </c>
      <c r="D29" s="177"/>
      <c r="E29" s="177"/>
      <c r="F29" s="178"/>
      <c r="G29" s="125"/>
      <c r="H29" s="125"/>
      <c r="I29" s="154">
        <v>1</v>
      </c>
      <c r="J29" s="179">
        <f>IF(M29="","",(SUM(M29-K29)))</f>
      </c>
      <c r="K29" s="177"/>
      <c r="L29" s="177"/>
      <c r="M29" s="178"/>
      <c r="N29" s="14"/>
      <c r="O29" s="14"/>
    </row>
    <row r="30" spans="1:15" ht="17.25" customHeight="1">
      <c r="A30" s="125"/>
      <c r="B30" s="154">
        <v>1</v>
      </c>
      <c r="C30" s="179">
        <f>IF(F30="","",(SUM(F30-D30)))</f>
      </c>
      <c r="D30" s="177"/>
      <c r="E30" s="177"/>
      <c r="F30" s="178"/>
      <c r="G30" s="125"/>
      <c r="H30" s="125"/>
      <c r="I30" s="154">
        <v>2</v>
      </c>
      <c r="J30" s="179">
        <f>IF(M30="","",(SUM(M30-K30)))</f>
      </c>
      <c r="K30" s="177"/>
      <c r="L30" s="177"/>
      <c r="M30" s="178"/>
      <c r="N30" s="14"/>
      <c r="O30" s="14"/>
    </row>
    <row r="31" spans="1:15" ht="17.25" customHeight="1">
      <c r="A31" s="125"/>
      <c r="B31" s="125"/>
      <c r="C31" s="154">
        <f>SUM(C27:C30)</f>
        <v>0</v>
      </c>
      <c r="D31" s="154">
        <f>SUM(D27:D30)</f>
        <v>0</v>
      </c>
      <c r="E31" s="154">
        <f>SUM(E27:E30)</f>
        <v>0</v>
      </c>
      <c r="F31" s="180">
        <f>SUM(F27:F30)</f>
        <v>0</v>
      </c>
      <c r="G31" s="125"/>
      <c r="H31" s="125"/>
      <c r="I31" s="125"/>
      <c r="J31" s="154">
        <f>SUM(J27:J30)</f>
        <v>0</v>
      </c>
      <c r="K31" s="154">
        <f>SUM(K27:K30)</f>
        <v>0</v>
      </c>
      <c r="L31" s="154">
        <f>SUM(L27:L30)</f>
        <v>0</v>
      </c>
      <c r="M31" s="180">
        <f>SUM(M27:M30)</f>
        <v>0</v>
      </c>
      <c r="N31" s="14"/>
      <c r="O31" s="14"/>
    </row>
    <row r="32" spans="1:15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4"/>
      <c r="O32" s="14"/>
    </row>
    <row r="33" spans="1:15" ht="17.25" customHeight="1">
      <c r="A33" s="125" t="s">
        <v>1</v>
      </c>
      <c r="B33" s="163" t="s">
        <v>46</v>
      </c>
      <c r="C33" s="174" t="s">
        <v>151</v>
      </c>
      <c r="D33" s="174" t="s">
        <v>145</v>
      </c>
      <c r="E33" s="174" t="s">
        <v>152</v>
      </c>
      <c r="F33" s="174" t="s">
        <v>153</v>
      </c>
      <c r="G33" s="125"/>
      <c r="H33" s="125" t="s">
        <v>1</v>
      </c>
      <c r="I33" s="163" t="s">
        <v>46</v>
      </c>
      <c r="J33" s="174" t="s">
        <v>151</v>
      </c>
      <c r="K33" s="174" t="s">
        <v>145</v>
      </c>
      <c r="L33" s="174" t="s">
        <v>152</v>
      </c>
      <c r="M33" s="174" t="s">
        <v>153</v>
      </c>
      <c r="N33" s="14"/>
      <c r="O33" s="14"/>
    </row>
    <row r="34" spans="1:15" ht="17.25" customHeight="1">
      <c r="A34" s="153">
        <f>IF(DKB!B15=0,"",DKB!B15)</f>
      </c>
      <c r="B34" s="154">
        <v>1</v>
      </c>
      <c r="C34" s="179">
        <f>IF(F34="","",(SUM(F34-D34)))</f>
      </c>
      <c r="D34" s="177"/>
      <c r="E34" s="177"/>
      <c r="F34" s="178"/>
      <c r="G34" s="125"/>
      <c r="H34" s="153">
        <f>IF(DKB!W15=0,"",DKB!W15)</f>
      </c>
      <c r="I34" s="154">
        <v>2</v>
      </c>
      <c r="J34" s="179">
        <f>IF(M34="","",(SUM(M34-K34)))</f>
      </c>
      <c r="K34" s="177"/>
      <c r="L34" s="177"/>
      <c r="M34" s="178"/>
      <c r="N34" s="14"/>
      <c r="O34" s="14"/>
    </row>
    <row r="35" spans="1:15" ht="17.25" customHeight="1">
      <c r="A35" s="125"/>
      <c r="B35" s="154">
        <v>2</v>
      </c>
      <c r="C35" s="179">
        <f>IF(F35="","",(SUM(F35-D35)))</f>
      </c>
      <c r="D35" s="177"/>
      <c r="E35" s="177"/>
      <c r="F35" s="178"/>
      <c r="G35" s="125"/>
      <c r="H35" s="125"/>
      <c r="I35" s="154">
        <v>1</v>
      </c>
      <c r="J35" s="179">
        <f>IF(M35="","",(SUM(M35-K35)))</f>
      </c>
      <c r="K35" s="177"/>
      <c r="L35" s="177"/>
      <c r="M35" s="178"/>
      <c r="N35" s="14"/>
      <c r="O35" s="14"/>
    </row>
    <row r="36" spans="1:15" ht="17.25" customHeight="1">
      <c r="A36" s="125"/>
      <c r="B36" s="154">
        <v>4</v>
      </c>
      <c r="C36" s="179">
        <f>IF(F36="","",(SUM(F36-D36)))</f>
      </c>
      <c r="D36" s="177"/>
      <c r="E36" s="177"/>
      <c r="F36" s="178"/>
      <c r="G36" s="125"/>
      <c r="H36" s="125"/>
      <c r="I36" s="154">
        <v>3</v>
      </c>
      <c r="J36" s="179">
        <f>IF(M36="","",(SUM(M36-K36)))</f>
      </c>
      <c r="K36" s="177"/>
      <c r="L36" s="177"/>
      <c r="M36" s="178"/>
      <c r="N36" s="14"/>
      <c r="O36" s="14"/>
    </row>
    <row r="37" spans="1:15" ht="17.25" customHeight="1">
      <c r="A37" s="125"/>
      <c r="B37" s="154">
        <v>3</v>
      </c>
      <c r="C37" s="179">
        <f>IF(F37="","",(SUM(F37-D37)))</f>
      </c>
      <c r="D37" s="177"/>
      <c r="E37" s="177"/>
      <c r="F37" s="178"/>
      <c r="G37" s="125"/>
      <c r="H37" s="125"/>
      <c r="I37" s="154">
        <v>4</v>
      </c>
      <c r="J37" s="179">
        <f>IF(M37="","",(SUM(M37-K37)))</f>
      </c>
      <c r="K37" s="177"/>
      <c r="L37" s="177"/>
      <c r="M37" s="178"/>
      <c r="N37" s="14"/>
      <c r="O37" s="14"/>
    </row>
    <row r="38" spans="1:15" ht="17.25" customHeight="1">
      <c r="A38" s="125"/>
      <c r="B38" s="125"/>
      <c r="C38" s="154">
        <f>SUM(C34:C37)</f>
        <v>0</v>
      </c>
      <c r="D38" s="154">
        <f>SUM(D34:D37)</f>
        <v>0</v>
      </c>
      <c r="E38" s="154">
        <f>SUM(E34:E37)</f>
        <v>0</v>
      </c>
      <c r="F38" s="180">
        <f>SUM(F34:F37)</f>
        <v>0</v>
      </c>
      <c r="G38" s="125"/>
      <c r="H38" s="125"/>
      <c r="I38" s="125"/>
      <c r="J38" s="154">
        <f>SUM(J34:J37)</f>
        <v>0</v>
      </c>
      <c r="K38" s="154">
        <f>SUM(K34:K37)</f>
        <v>0</v>
      </c>
      <c r="L38" s="154">
        <f>SUM(L34:L37)</f>
        <v>0</v>
      </c>
      <c r="M38" s="180">
        <f>SUM(M34:M37)</f>
        <v>0</v>
      </c>
      <c r="N38" s="14"/>
      <c r="O38" s="14"/>
    </row>
    <row r="39" spans="1:15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"/>
      <c r="O39" s="14"/>
    </row>
    <row r="40" spans="1:15" ht="17.25" customHeight="1">
      <c r="A40" s="125" t="s">
        <v>1</v>
      </c>
      <c r="B40" s="163" t="s">
        <v>46</v>
      </c>
      <c r="C40" s="174" t="s">
        <v>151</v>
      </c>
      <c r="D40" s="174" t="s">
        <v>145</v>
      </c>
      <c r="E40" s="174" t="s">
        <v>152</v>
      </c>
      <c r="F40" s="174" t="s">
        <v>153</v>
      </c>
      <c r="G40" s="125"/>
      <c r="H40" s="125" t="s">
        <v>1</v>
      </c>
      <c r="I40" s="163" t="s">
        <v>46</v>
      </c>
      <c r="J40" s="174" t="s">
        <v>151</v>
      </c>
      <c r="K40" s="174" t="s">
        <v>145</v>
      </c>
      <c r="L40" s="174" t="s">
        <v>152</v>
      </c>
      <c r="M40" s="174" t="s">
        <v>153</v>
      </c>
      <c r="N40" s="14"/>
      <c r="O40" s="14"/>
    </row>
    <row r="41" spans="1:15" ht="17.25" customHeight="1">
      <c r="A41" s="153">
        <f>IF(DKB!B16=0,"",DKB!B16)</f>
      </c>
      <c r="B41" s="154">
        <v>3</v>
      </c>
      <c r="C41" s="179">
        <f>IF(F41="","",(SUM(F41-D41)))</f>
      </c>
      <c r="D41" s="177"/>
      <c r="E41" s="177"/>
      <c r="F41" s="178"/>
      <c r="G41" s="125"/>
      <c r="H41" s="153">
        <f>IF(DKB!W16=0,"",DKB!W16)</f>
      </c>
      <c r="I41" s="154">
        <v>4</v>
      </c>
      <c r="J41" s="179">
        <f>IF(M41="","",(SUM(M41-K41)))</f>
      </c>
      <c r="K41" s="177"/>
      <c r="L41" s="177"/>
      <c r="M41" s="178"/>
      <c r="N41" s="14"/>
      <c r="O41" s="14"/>
    </row>
    <row r="42" spans="1:15" ht="17.25" customHeight="1">
      <c r="A42" s="125"/>
      <c r="B42" s="154">
        <v>4</v>
      </c>
      <c r="C42" s="179">
        <f>IF(F42="","",(SUM(F42-D42)))</f>
      </c>
      <c r="D42" s="177"/>
      <c r="E42" s="177"/>
      <c r="F42" s="178"/>
      <c r="G42" s="125"/>
      <c r="H42" s="125"/>
      <c r="I42" s="154">
        <v>3</v>
      </c>
      <c r="J42" s="179">
        <f>IF(M42="","",(SUM(M42-K42)))</f>
      </c>
      <c r="K42" s="177"/>
      <c r="L42" s="177"/>
      <c r="M42" s="178"/>
      <c r="N42" s="14"/>
      <c r="O42" s="14"/>
    </row>
    <row r="43" spans="1:15" ht="17.25" customHeight="1">
      <c r="A43" s="125"/>
      <c r="B43" s="154">
        <v>2</v>
      </c>
      <c r="C43" s="179">
        <f>IF(F43="","",(SUM(F43-D43)))</f>
      </c>
      <c r="D43" s="177"/>
      <c r="E43" s="177"/>
      <c r="F43" s="178"/>
      <c r="G43" s="125"/>
      <c r="H43" s="125"/>
      <c r="I43" s="154">
        <v>1</v>
      </c>
      <c r="J43" s="179">
        <f>IF(M43="","",(SUM(M43-K43)))</f>
      </c>
      <c r="K43" s="177"/>
      <c r="L43" s="177"/>
      <c r="M43" s="178"/>
      <c r="N43" s="14"/>
      <c r="O43" s="14"/>
    </row>
    <row r="44" spans="1:15" ht="17.25" customHeight="1">
      <c r="A44" s="125"/>
      <c r="B44" s="154">
        <v>1</v>
      </c>
      <c r="C44" s="179">
        <f>IF(F44="","",(SUM(F44-D44)))</f>
      </c>
      <c r="D44" s="177"/>
      <c r="E44" s="177"/>
      <c r="F44" s="178"/>
      <c r="G44" s="125"/>
      <c r="H44" s="125"/>
      <c r="I44" s="154">
        <v>2</v>
      </c>
      <c r="J44" s="179">
        <f>IF(M44="","",(SUM(M44-K44)))</f>
      </c>
      <c r="K44" s="177"/>
      <c r="L44" s="177"/>
      <c r="M44" s="178"/>
      <c r="N44" s="14"/>
      <c r="O44" s="14"/>
    </row>
    <row r="45" spans="1:15" ht="17.25" customHeight="1">
      <c r="A45" s="125"/>
      <c r="B45" s="125"/>
      <c r="C45" s="154">
        <f>SUM(C41:C44)</f>
        <v>0</v>
      </c>
      <c r="D45" s="154">
        <f>SUM(D41:D44)</f>
        <v>0</v>
      </c>
      <c r="E45" s="154">
        <f>SUM(E41:E44)</f>
        <v>0</v>
      </c>
      <c r="F45" s="180">
        <f>SUM(F41:F44)</f>
        <v>0</v>
      </c>
      <c r="G45" s="125"/>
      <c r="H45" s="125"/>
      <c r="I45" s="125"/>
      <c r="J45" s="154">
        <f>SUM(J41:J44)</f>
        <v>0</v>
      </c>
      <c r="K45" s="154">
        <f>SUM(K41:K44)</f>
        <v>0</v>
      </c>
      <c r="L45" s="154">
        <f>SUM(L41:L44)</f>
        <v>0</v>
      </c>
      <c r="M45" s="180">
        <f>SUM(M41:M44)</f>
        <v>0</v>
      </c>
      <c r="N45" s="14"/>
      <c r="O45" s="14"/>
    </row>
    <row r="46" spans="1:15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4"/>
      <c r="O46" s="14"/>
    </row>
    <row r="47" spans="1:15" ht="17.25" customHeight="1">
      <c r="A47" s="125" t="s">
        <v>1</v>
      </c>
      <c r="B47" s="163" t="s">
        <v>46</v>
      </c>
      <c r="C47" s="174" t="s">
        <v>151</v>
      </c>
      <c r="D47" s="174" t="s">
        <v>145</v>
      </c>
      <c r="E47" s="174" t="s">
        <v>152</v>
      </c>
      <c r="F47" s="174" t="s">
        <v>153</v>
      </c>
      <c r="G47" s="125"/>
      <c r="H47" s="125" t="s">
        <v>1</v>
      </c>
      <c r="I47" s="163" t="s">
        <v>46</v>
      </c>
      <c r="J47" s="174" t="s">
        <v>151</v>
      </c>
      <c r="K47" s="174" t="s">
        <v>145</v>
      </c>
      <c r="L47" s="174" t="s">
        <v>152</v>
      </c>
      <c r="M47" s="174" t="s">
        <v>153</v>
      </c>
      <c r="N47" s="14"/>
      <c r="O47" s="14"/>
    </row>
    <row r="48" spans="1:15" ht="17.25" customHeight="1">
      <c r="A48" s="153">
        <f>IF(DKB!B17=0,"",DKB!B17)</f>
      </c>
      <c r="B48" s="154">
        <v>1</v>
      </c>
      <c r="C48" s="179">
        <f>IF(F48="","",(SUM(F48-D48)))</f>
      </c>
      <c r="D48" s="177"/>
      <c r="E48" s="177"/>
      <c r="F48" s="178"/>
      <c r="G48" s="125"/>
      <c r="H48" s="153">
        <f>IF(DKB!W17=0,"",DKB!W17)</f>
      </c>
      <c r="I48" s="154">
        <v>1</v>
      </c>
      <c r="J48" s="179">
        <f>IF(M48="","",(SUM(M48-K48)))</f>
      </c>
      <c r="K48" s="177"/>
      <c r="L48" s="177"/>
      <c r="M48" s="178"/>
      <c r="N48" s="14"/>
      <c r="O48" s="14"/>
    </row>
    <row r="49" spans="1:15" ht="17.25" customHeight="1">
      <c r="A49" s="125"/>
      <c r="B49" s="154">
        <v>2</v>
      </c>
      <c r="C49" s="179">
        <f>IF(F49="","",(SUM(F49-D49)))</f>
      </c>
      <c r="D49" s="177"/>
      <c r="E49" s="177"/>
      <c r="F49" s="178"/>
      <c r="G49" s="125"/>
      <c r="H49" s="125"/>
      <c r="I49" s="154">
        <v>2</v>
      </c>
      <c r="J49" s="179">
        <f>IF(M49="","",(SUM(M49-K49)))</f>
      </c>
      <c r="K49" s="177"/>
      <c r="L49" s="177"/>
      <c r="M49" s="178"/>
      <c r="N49" s="14"/>
      <c r="O49" s="14"/>
    </row>
    <row r="50" spans="1:15" ht="17.25" customHeight="1">
      <c r="A50" s="125"/>
      <c r="B50" s="154">
        <v>3</v>
      </c>
      <c r="C50" s="179">
        <f>IF(F50="","",(SUM(F50-D50)))</f>
      </c>
      <c r="D50" s="177"/>
      <c r="E50" s="177"/>
      <c r="F50" s="178"/>
      <c r="G50" s="125"/>
      <c r="H50" s="125"/>
      <c r="I50" s="154">
        <v>3</v>
      </c>
      <c r="J50" s="179">
        <f>IF(M50="","",(SUM(M50-K50)))</f>
      </c>
      <c r="K50" s="177"/>
      <c r="L50" s="177"/>
      <c r="M50" s="178"/>
      <c r="N50" s="14"/>
      <c r="O50" s="14"/>
    </row>
    <row r="51" spans="1:15" ht="17.25" customHeight="1">
      <c r="A51" s="125"/>
      <c r="B51" s="154">
        <v>4</v>
      </c>
      <c r="C51" s="179">
        <f>IF(F51="","",(SUM(F51-D51)))</f>
      </c>
      <c r="D51" s="177"/>
      <c r="E51" s="177"/>
      <c r="F51" s="178"/>
      <c r="G51" s="125"/>
      <c r="H51" s="125"/>
      <c r="I51" s="154">
        <v>4</v>
      </c>
      <c r="J51" s="179">
        <f>IF(M51="","",(SUM(M51-K51)))</f>
      </c>
      <c r="K51" s="177"/>
      <c r="L51" s="177"/>
      <c r="M51" s="178"/>
      <c r="N51" s="14"/>
      <c r="O51" s="14"/>
    </row>
    <row r="52" spans="1:15" ht="17.25" customHeight="1">
      <c r="A52" s="125"/>
      <c r="B52" s="125"/>
      <c r="C52" s="154">
        <f>SUM(C48:C51)</f>
        <v>0</v>
      </c>
      <c r="D52" s="154">
        <f>SUM(D48:D51)</f>
        <v>0</v>
      </c>
      <c r="E52" s="154">
        <f>SUM(E48:E51)</f>
        <v>0</v>
      </c>
      <c r="F52" s="180">
        <f>SUM(F48:F51)</f>
        <v>0</v>
      </c>
      <c r="G52" s="125"/>
      <c r="H52" s="125"/>
      <c r="I52" s="125"/>
      <c r="J52" s="154">
        <f>SUM(J48:J51)</f>
        <v>0</v>
      </c>
      <c r="K52" s="154">
        <f>SUM(K48:K51)</f>
        <v>0</v>
      </c>
      <c r="L52" s="154">
        <f>SUM(L48:L51)</f>
        <v>0</v>
      </c>
      <c r="M52" s="180">
        <f>SUM(M48:M51)</f>
        <v>0</v>
      </c>
      <c r="N52" s="14"/>
      <c r="O52" s="14"/>
    </row>
    <row r="53" spans="1:15" ht="12.75">
      <c r="A53" s="125"/>
      <c r="B53" s="127"/>
      <c r="C53" s="127"/>
      <c r="D53" s="127"/>
      <c r="E53" s="127"/>
      <c r="F53" s="127"/>
      <c r="G53" s="125"/>
      <c r="H53" s="127"/>
      <c r="I53" s="127"/>
      <c r="J53" s="127"/>
      <c r="K53" s="127"/>
      <c r="L53" s="127"/>
      <c r="M53" s="127"/>
      <c r="O53" s="14"/>
    </row>
    <row r="54" spans="1:15" ht="17.25" customHeight="1">
      <c r="A54" s="125" t="s">
        <v>1</v>
      </c>
      <c r="B54" s="164" t="s">
        <v>46</v>
      </c>
      <c r="C54" s="174" t="s">
        <v>151</v>
      </c>
      <c r="D54" s="174" t="s">
        <v>145</v>
      </c>
      <c r="E54" s="174" t="s">
        <v>152</v>
      </c>
      <c r="F54" s="174" t="s">
        <v>153</v>
      </c>
      <c r="G54" s="125"/>
      <c r="H54" s="125" t="s">
        <v>1</v>
      </c>
      <c r="I54" s="163" t="s">
        <v>46</v>
      </c>
      <c r="J54" s="174" t="s">
        <v>151</v>
      </c>
      <c r="K54" s="174" t="s">
        <v>145</v>
      </c>
      <c r="L54" s="174" t="s">
        <v>152</v>
      </c>
      <c r="M54" s="174" t="s">
        <v>153</v>
      </c>
      <c r="O54" s="14"/>
    </row>
    <row r="55" spans="1:15" ht="17.25" customHeight="1">
      <c r="A55" s="153">
        <f>IF(DKB!B18=0,"",DKB!B18)</f>
      </c>
      <c r="B55" s="154">
        <v>1</v>
      </c>
      <c r="C55" s="179">
        <f>IF(F55="","",(SUM(F55-D55)))</f>
      </c>
      <c r="D55" s="177"/>
      <c r="E55" s="177"/>
      <c r="F55" s="178"/>
      <c r="G55" s="125"/>
      <c r="H55" s="153">
        <f>IF(DKB!W18=0,"",DKB!W18)</f>
      </c>
      <c r="I55" s="154">
        <v>1</v>
      </c>
      <c r="J55" s="179">
        <f>IF(M55="","",(SUM(M55-K55)))</f>
      </c>
      <c r="K55" s="177"/>
      <c r="L55" s="177"/>
      <c r="M55" s="178"/>
      <c r="O55" s="14"/>
    </row>
    <row r="56" spans="1:15" ht="17.25" customHeight="1">
      <c r="A56" s="125"/>
      <c r="B56" s="154">
        <v>2</v>
      </c>
      <c r="C56" s="179">
        <f>IF(F56="","",(SUM(F56-D56)))</f>
      </c>
      <c r="D56" s="177"/>
      <c r="E56" s="177"/>
      <c r="F56" s="178"/>
      <c r="G56" s="125"/>
      <c r="H56" s="127"/>
      <c r="I56" s="154">
        <v>2</v>
      </c>
      <c r="J56" s="179">
        <f>IF(M56="","",(SUM(M56-K56)))</f>
      </c>
      <c r="K56" s="177"/>
      <c r="L56" s="177"/>
      <c r="M56" s="178"/>
      <c r="O56" s="14"/>
    </row>
    <row r="57" spans="1:15" ht="17.25" customHeight="1">
      <c r="A57" s="125"/>
      <c r="B57" s="154">
        <v>3</v>
      </c>
      <c r="C57" s="179">
        <f>IF(F57="","",(SUM(F57-D57)))</f>
      </c>
      <c r="D57" s="177"/>
      <c r="E57" s="177"/>
      <c r="F57" s="178"/>
      <c r="G57" s="125"/>
      <c r="H57" s="127"/>
      <c r="I57" s="154">
        <v>3</v>
      </c>
      <c r="J57" s="179">
        <f>IF(M57="","",(SUM(M57-K57)))</f>
      </c>
      <c r="K57" s="177"/>
      <c r="L57" s="177"/>
      <c r="M57" s="178"/>
      <c r="O57" s="14"/>
    </row>
    <row r="58" spans="1:15" ht="17.25" customHeight="1">
      <c r="A58" s="125"/>
      <c r="B58" s="154">
        <v>4</v>
      </c>
      <c r="C58" s="179">
        <f>IF(F58="","",(SUM(F58-D58)))</f>
      </c>
      <c r="D58" s="177"/>
      <c r="E58" s="177"/>
      <c r="F58" s="178"/>
      <c r="G58" s="125"/>
      <c r="H58" s="127"/>
      <c r="I58" s="154">
        <v>4</v>
      </c>
      <c r="J58" s="179">
        <f>IF(M58="","",(SUM(M58-K58)))</f>
      </c>
      <c r="K58" s="177"/>
      <c r="L58" s="177"/>
      <c r="M58" s="178"/>
      <c r="O58" s="14"/>
    </row>
    <row r="59" spans="1:15" ht="17.25" customHeight="1">
      <c r="A59" s="125"/>
      <c r="B59" s="127"/>
      <c r="C59" s="154">
        <f>SUM(C55:C58)</f>
        <v>0</v>
      </c>
      <c r="D59" s="154">
        <f>SUM(D55:D58)</f>
        <v>0</v>
      </c>
      <c r="E59" s="154">
        <f>SUM(E55:E58)</f>
        <v>0</v>
      </c>
      <c r="F59" s="180">
        <f>SUM(F55:F58)</f>
        <v>0</v>
      </c>
      <c r="G59" s="125"/>
      <c r="H59" s="127"/>
      <c r="I59" s="127"/>
      <c r="J59" s="154">
        <f>SUM(J55:J58)</f>
        <v>0</v>
      </c>
      <c r="K59" s="154">
        <f>SUM(K55:K58)</f>
        <v>0</v>
      </c>
      <c r="L59" s="154">
        <f>SUM(L55:L58)</f>
        <v>0</v>
      </c>
      <c r="M59" s="180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dataValidations count="3">
    <dataValidation errorStyle="warning" type="whole" allowBlank="1" showInputMessage="1" showErrorMessage="1" errorTitle="Volle" error="Bitte nur Zahlen eingeben. &#10;&#10;Wirklich so ein hohes Ergebnis?." sqref="D6:D9 K6:K9 D13:D16 K13:K16 D20:D23 K20:K23 D27:D30 K27:K30 D34:D37 K34:K37 D41:D44 K41:K44 D48:D51 K48:K51 D55:D58 K55:K58">
      <formula1>0</formula1>
      <formula2>180</formula2>
    </dataValidation>
    <dataValidation errorStyle="warning" type="whole" allowBlank="1" showInputMessage="1" showErrorMessage="1" errorTitle="Fehlwürfe" error="Bitte nur Zahlen eingeben.&#10;&#10;Waren das wirklich so viele Fehlwürfe?&#10;&#10;" sqref="E6:E9 L6:L9 E13:E16 L13:L16 E20:E23 L20:L23 E27:E30 L27:L30 E34:E37 L34:L37 E41:E44 L41:L44 E48:E51 L48:L51 E55:E58 L55:L58">
      <formula1>0</formula1>
      <formula2>10</formula2>
    </dataValidation>
    <dataValidation errorStyle="warning" type="whole" allowBlank="1" showInputMessage="1" showErrorMessage="1" errorTitle="Gesamtergebnis" error="Bitte nur Zahlen eingeben.&#10;&#10;War das Ergebnis wirklich so hoch?" sqref="F6:F9 M6:M9 F13:F16 M13:M16 F20:F23 M20:M23 F27:F30 M27:M30 F34:F37 M34:M37 F41:F44 M41:M44 F48:F51 M48:M51 F55:F58 M55:M58">
      <formula1>0</formula1>
      <formula2>270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tabSelected="1" zoomScale="140" zoomScaleNormal="140" zoomScalePageLayoutView="0" workbookViewId="0" topLeftCell="A1">
      <selection activeCell="C28" sqref="C28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67" t="s">
        <v>92</v>
      </c>
      <c r="D3" s="268"/>
    </row>
    <row r="4" spans="2:4" ht="12.75">
      <c r="B4" t="s">
        <v>93</v>
      </c>
      <c r="C4" s="269"/>
      <c r="D4" s="270"/>
    </row>
    <row r="5" spans="2:4" ht="12.75">
      <c r="B5" t="s">
        <v>94</v>
      </c>
      <c r="C5" s="269"/>
      <c r="D5" s="270"/>
    </row>
    <row r="6" spans="2:4" ht="13.5" thickBot="1">
      <c r="B6" t="s">
        <v>95</v>
      </c>
      <c r="C6" s="271"/>
      <c r="D6" s="270"/>
    </row>
    <row r="7" spans="2:4" ht="14.25" thickBot="1" thickTop="1">
      <c r="B7" s="191" t="s">
        <v>160</v>
      </c>
      <c r="C7" s="193"/>
      <c r="D7" s="88"/>
    </row>
    <row r="8" spans="2:4" ht="13.5" thickTop="1">
      <c r="B8" t="s">
        <v>68</v>
      </c>
      <c r="C8" s="192"/>
      <c r="D8" s="88"/>
    </row>
    <row r="10" spans="2:4" ht="12.75">
      <c r="B10" s="89"/>
      <c r="C10" s="90" t="s">
        <v>96</v>
      </c>
      <c r="D10" s="90" t="s">
        <v>97</v>
      </c>
    </row>
    <row r="11" spans="2:4" ht="12.75">
      <c r="B11" s="91" t="s">
        <v>98</v>
      </c>
      <c r="C11" s="92" t="s">
        <v>99</v>
      </c>
      <c r="D11" s="92"/>
    </row>
    <row r="12" spans="2:5" ht="12.75">
      <c r="B12" s="91" t="s">
        <v>100</v>
      </c>
      <c r="C12" s="92" t="s">
        <v>99</v>
      </c>
      <c r="D12" s="92" t="s">
        <v>71</v>
      </c>
      <c r="E12" t="s">
        <v>71</v>
      </c>
    </row>
    <row r="13" spans="2:4" ht="12.75">
      <c r="B13" s="91" t="s">
        <v>101</v>
      </c>
      <c r="C13" s="92" t="s">
        <v>71</v>
      </c>
      <c r="D13" s="92" t="s">
        <v>99</v>
      </c>
    </row>
    <row r="14" spans="2:6" ht="12.75">
      <c r="B14" s="91" t="s">
        <v>102</v>
      </c>
      <c r="C14" s="92" t="s">
        <v>130</v>
      </c>
      <c r="D14" s="92" t="s">
        <v>99</v>
      </c>
      <c r="E14" s="195" t="s">
        <v>161</v>
      </c>
      <c r="F14" s="194" t="s">
        <v>99</v>
      </c>
    </row>
    <row r="15" spans="2:6" ht="12.75">
      <c r="B15" s="91" t="s">
        <v>103</v>
      </c>
      <c r="C15" s="92" t="s">
        <v>71</v>
      </c>
      <c r="D15" s="92" t="s">
        <v>99</v>
      </c>
      <c r="E15" s="195" t="s">
        <v>162</v>
      </c>
      <c r="F15" s="92"/>
    </row>
    <row r="16" spans="2:6" ht="12.75">
      <c r="B16" s="91" t="s">
        <v>104</v>
      </c>
      <c r="C16" s="92"/>
      <c r="D16" s="92" t="s">
        <v>99</v>
      </c>
      <c r="E16" s="195" t="s">
        <v>163</v>
      </c>
      <c r="F16" s="194"/>
    </row>
    <row r="17" spans="2:6" ht="12.75">
      <c r="B17" s="91" t="s">
        <v>14</v>
      </c>
      <c r="C17" s="93" t="s">
        <v>71</v>
      </c>
      <c r="D17" s="92" t="s">
        <v>97</v>
      </c>
      <c r="E17" s="189"/>
      <c r="F17" s="190"/>
    </row>
    <row r="19" spans="2:4" ht="13.5" thickBot="1">
      <c r="B19" s="91" t="s">
        <v>142</v>
      </c>
      <c r="C19" s="194" t="s">
        <v>164</v>
      </c>
      <c r="D19" s="196">
        <f>IF(C19="","Bitte das Kegelmaterial eintragen","")</f>
      </c>
    </row>
    <row r="20" spans="2:3" ht="13.5" thickBot="1">
      <c r="B20" s="91" t="s">
        <v>150</v>
      </c>
      <c r="C20" s="173" t="s">
        <v>149</v>
      </c>
    </row>
    <row r="34" ht="12.75">
      <c r="A34" s="94">
        <f>SUM(B40:P41)</f>
        <v>2</v>
      </c>
    </row>
    <row r="35" ht="12.75">
      <c r="B35" s="94">
        <f>SUM(DKB!R11:R18)</f>
        <v>0</v>
      </c>
    </row>
    <row r="36" ht="12.75">
      <c r="B36" s="94">
        <f>SUM(DKB!AP11:AP18)</f>
        <v>0</v>
      </c>
    </row>
    <row r="40" spans="2:16" ht="22.5">
      <c r="B40" s="272">
        <f>IF(AND(B51&lt;6,B35&gt;9),0,IF(B35&gt;20,0,1))</f>
        <v>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2:16" ht="22.5">
      <c r="B41" s="272">
        <f>IF(AND(C51&lt;6,B36&gt;9),0,IF(B36&gt;20,0,1))</f>
        <v>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0</v>
      </c>
      <c r="C44">
        <f>IF(DKB!W12=0,0,1)</f>
        <v>0</v>
      </c>
    </row>
    <row r="45" spans="2:3" ht="12.75">
      <c r="B45">
        <f>IF(DKB!B13=0,0,1)</f>
        <v>0</v>
      </c>
      <c r="C45">
        <f>IF(DKB!W13=0,0,1)</f>
        <v>0</v>
      </c>
    </row>
    <row r="46" spans="2:3" ht="12.75">
      <c r="B46">
        <f>IF(DKB!B14=0,0,1)</f>
        <v>0</v>
      </c>
      <c r="C46">
        <f>IF(DKB!W14=0,0,1)</f>
        <v>0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1</v>
      </c>
      <c r="C51">
        <f>SUM(C43:C50)</f>
        <v>1</v>
      </c>
    </row>
  </sheetData>
  <sheetProtection password="CF7A" sheet="1" objects="1" scenarios="1"/>
  <mergeCells count="6">
    <mergeCell ref="C3:D3"/>
    <mergeCell ref="C4:D4"/>
    <mergeCell ref="C5:D5"/>
    <mergeCell ref="C6:D6"/>
    <mergeCell ref="B40:P40"/>
    <mergeCell ref="B41:P41"/>
  </mergeCells>
  <dataValidations count="2">
    <dataValidation type="whole" allowBlank="1" showInputMessage="1" showErrorMessage="1" promptTitle="Spielnummer" prompt="&#10;Bitte hier die Spielnummer laut Spielplan eingeben." errorTitle="Spielnummer" error="Die Spielnummer ist ein ganze Zahl zwischen 1 und 999999" sqref="C7">
      <formula1>1</formula1>
      <formula2>999999</formula2>
    </dataValidation>
    <dataValidation errorStyle="warning" type="whole" allowBlank="1" showInputMessage="1" showErrorMessage="1" promptTitle="Spieltag" prompt="Bitte hier den Spieltag laut Spielplan eingeben." errorTitle="Spieltag" error="Bitte nur ganze Zahlen eingeben.&#10;&#10;Ich denke es gibt maximal 22 Spieltage." sqref="C8">
      <formula1>1</formula1>
      <formula2>22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4">
      <c r="A1" s="273" t="s">
        <v>60</v>
      </c>
      <c r="B1" s="273"/>
      <c r="C1" s="273"/>
      <c r="D1" s="273"/>
      <c r="E1" s="273"/>
      <c r="F1" s="273"/>
      <c r="G1" s="273"/>
      <c r="O1" s="273" t="s">
        <v>61</v>
      </c>
      <c r="P1" s="273"/>
      <c r="Q1" s="273"/>
      <c r="R1" s="273"/>
      <c r="S1" s="273"/>
      <c r="T1" s="273"/>
      <c r="U1" s="273"/>
    </row>
    <row r="2" spans="1:21" ht="24.75" customHeight="1">
      <c r="A2" s="12" t="s">
        <v>59</v>
      </c>
      <c r="B2" s="19"/>
      <c r="C2" s="37" t="s">
        <v>43</v>
      </c>
      <c r="D2" s="19"/>
      <c r="E2" s="1" t="s">
        <v>0</v>
      </c>
      <c r="F2" s="1"/>
      <c r="G2" s="159" t="s">
        <v>1</v>
      </c>
      <c r="O2" s="12" t="s">
        <v>59</v>
      </c>
      <c r="P2" s="19"/>
      <c r="Q2" s="37" t="s">
        <v>43</v>
      </c>
      <c r="R2" s="19"/>
      <c r="S2" s="1" t="s">
        <v>0</v>
      </c>
      <c r="T2" s="1"/>
      <c r="U2" s="159" t="s">
        <v>1</v>
      </c>
    </row>
    <row r="3" spans="1:21" ht="24.75" customHeight="1">
      <c r="A3" s="27" t="s">
        <v>131</v>
      </c>
      <c r="B3" s="28">
        <v>1</v>
      </c>
      <c r="C3" s="70"/>
      <c r="D3" s="71">
        <v>1</v>
      </c>
      <c r="E3" s="72"/>
      <c r="F3" s="73">
        <v>1</v>
      </c>
      <c r="G3" s="72"/>
      <c r="O3" s="27" t="s">
        <v>61</v>
      </c>
      <c r="P3" s="46">
        <v>1</v>
      </c>
      <c r="Q3" s="67"/>
      <c r="R3" s="68">
        <v>1</v>
      </c>
      <c r="S3" s="68"/>
      <c r="T3" s="68">
        <v>1</v>
      </c>
      <c r="U3" s="69"/>
    </row>
    <row r="4" spans="1:21" ht="13.5">
      <c r="A4" s="56" t="str">
        <f aca="true" t="shared" si="0" ref="A4:A23">$A$3</f>
        <v>Gastmannschaft 1</v>
      </c>
      <c r="B4" s="58">
        <v>2</v>
      </c>
      <c r="C4" s="55">
        <v>24264</v>
      </c>
      <c r="D4" s="58">
        <v>2</v>
      </c>
      <c r="E4" s="65">
        <v>4711</v>
      </c>
      <c r="F4" s="60">
        <v>2</v>
      </c>
      <c r="G4" s="61" t="s">
        <v>165</v>
      </c>
      <c r="O4" s="205" t="str">
        <f aca="true" t="shared" si="1" ref="O4:O43">$O$3</f>
        <v>Heimmannschaft</v>
      </c>
      <c r="P4" s="49">
        <v>2</v>
      </c>
      <c r="Q4" s="203">
        <v>28313</v>
      </c>
      <c r="R4" s="49">
        <v>2</v>
      </c>
      <c r="S4" s="204" t="s">
        <v>166</v>
      </c>
      <c r="T4" s="50">
        <v>2</v>
      </c>
      <c r="U4" s="207" t="s">
        <v>167</v>
      </c>
    </row>
    <row r="5" spans="1:21" ht="13.5">
      <c r="A5" s="56" t="str">
        <f t="shared" si="0"/>
        <v>Gastmannschaft 1</v>
      </c>
      <c r="B5" s="58">
        <v>3</v>
      </c>
      <c r="C5" s="55"/>
      <c r="D5" s="58">
        <v>3</v>
      </c>
      <c r="E5" s="65"/>
      <c r="F5" s="60">
        <v>3</v>
      </c>
      <c r="G5" s="61"/>
      <c r="O5" s="206" t="str">
        <f t="shared" si="1"/>
        <v>Heimmannschaft</v>
      </c>
      <c r="P5" s="51">
        <v>3</v>
      </c>
      <c r="Q5" s="203"/>
      <c r="R5" s="51">
        <v>3</v>
      </c>
      <c r="S5" s="204"/>
      <c r="T5" s="52">
        <v>3</v>
      </c>
      <c r="U5" s="207"/>
    </row>
    <row r="6" spans="1:21" ht="13.5">
      <c r="A6" s="56" t="str">
        <f t="shared" si="0"/>
        <v>Gastmannschaft 1</v>
      </c>
      <c r="B6" s="58">
        <v>4</v>
      </c>
      <c r="C6" s="55"/>
      <c r="D6" s="58">
        <v>4</v>
      </c>
      <c r="E6" s="65"/>
      <c r="F6" s="60">
        <v>4</v>
      </c>
      <c r="G6" s="61"/>
      <c r="O6" s="206" t="str">
        <f t="shared" si="1"/>
        <v>Heimmannschaft</v>
      </c>
      <c r="P6" s="51">
        <v>4</v>
      </c>
      <c r="Q6" s="203"/>
      <c r="R6" s="51">
        <v>4</v>
      </c>
      <c r="S6" s="204"/>
      <c r="T6" s="52">
        <v>4</v>
      </c>
      <c r="U6" s="207"/>
    </row>
    <row r="7" spans="1:21" ht="13.5">
      <c r="A7" s="56" t="str">
        <f t="shared" si="0"/>
        <v>Gastmannschaft 1</v>
      </c>
      <c r="B7" s="58">
        <v>5</v>
      </c>
      <c r="C7" s="55"/>
      <c r="D7" s="58">
        <v>5</v>
      </c>
      <c r="E7" s="65"/>
      <c r="F7" s="60">
        <v>5</v>
      </c>
      <c r="G7" s="61"/>
      <c r="O7" s="206" t="str">
        <f t="shared" si="1"/>
        <v>Heimmannschaft</v>
      </c>
      <c r="P7" s="51">
        <v>5</v>
      </c>
      <c r="Q7" s="203"/>
      <c r="R7" s="51">
        <v>5</v>
      </c>
      <c r="S7" s="204"/>
      <c r="T7" s="52">
        <v>5</v>
      </c>
      <c r="U7" s="207"/>
    </row>
    <row r="8" spans="1:21" ht="13.5">
      <c r="A8" s="56" t="str">
        <f t="shared" si="0"/>
        <v>Gastmannschaft 1</v>
      </c>
      <c r="B8" s="58">
        <v>6</v>
      </c>
      <c r="C8" s="55"/>
      <c r="D8" s="58">
        <v>6</v>
      </c>
      <c r="E8" s="65"/>
      <c r="F8" s="60">
        <v>6</v>
      </c>
      <c r="G8" s="61"/>
      <c r="O8" s="206" t="str">
        <f t="shared" si="1"/>
        <v>Heimmannschaft</v>
      </c>
      <c r="P8" s="51">
        <v>6</v>
      </c>
      <c r="Q8" s="203"/>
      <c r="R8" s="51">
        <v>6</v>
      </c>
      <c r="S8" s="204"/>
      <c r="T8" s="52">
        <v>6</v>
      </c>
      <c r="U8" s="207"/>
    </row>
    <row r="9" spans="1:21" ht="13.5">
      <c r="A9" s="56" t="str">
        <f t="shared" si="0"/>
        <v>Gastmannschaft 1</v>
      </c>
      <c r="B9" s="58">
        <v>7</v>
      </c>
      <c r="C9" s="55"/>
      <c r="D9" s="58">
        <v>7</v>
      </c>
      <c r="E9" s="65"/>
      <c r="F9" s="60">
        <v>7</v>
      </c>
      <c r="G9" s="61"/>
      <c r="O9" s="206" t="str">
        <f t="shared" si="1"/>
        <v>Heimmannschaft</v>
      </c>
      <c r="P9" s="51">
        <v>7</v>
      </c>
      <c r="Q9" s="203"/>
      <c r="R9" s="51">
        <v>7</v>
      </c>
      <c r="S9" s="204"/>
      <c r="T9" s="52">
        <v>7</v>
      </c>
      <c r="U9" s="207"/>
    </row>
    <row r="10" spans="1:21" ht="13.5">
      <c r="A10" s="56" t="str">
        <f t="shared" si="0"/>
        <v>Gastmannschaft 1</v>
      </c>
      <c r="B10" s="58">
        <v>8</v>
      </c>
      <c r="C10" s="55"/>
      <c r="D10" s="58">
        <v>8</v>
      </c>
      <c r="E10" s="65"/>
      <c r="F10" s="60">
        <v>8</v>
      </c>
      <c r="G10" s="61"/>
      <c r="O10" s="206" t="str">
        <f t="shared" si="1"/>
        <v>Heimmannschaft</v>
      </c>
      <c r="P10" s="51">
        <v>8</v>
      </c>
      <c r="Q10" s="203"/>
      <c r="R10" s="51">
        <v>8</v>
      </c>
      <c r="S10" s="204"/>
      <c r="T10" s="52">
        <v>8</v>
      </c>
      <c r="U10" s="207"/>
    </row>
    <row r="11" spans="1:21" ht="13.5">
      <c r="A11" s="56" t="str">
        <f t="shared" si="0"/>
        <v>Gastmannschaft 1</v>
      </c>
      <c r="B11" s="58">
        <v>9</v>
      </c>
      <c r="C11" s="55"/>
      <c r="D11" s="58">
        <v>9</v>
      </c>
      <c r="E11" s="65"/>
      <c r="F11" s="60">
        <v>9</v>
      </c>
      <c r="G11" s="61"/>
      <c r="O11" s="206" t="str">
        <f t="shared" si="1"/>
        <v>Heimmannschaft</v>
      </c>
      <c r="P11" s="51">
        <v>9</v>
      </c>
      <c r="Q11" s="203"/>
      <c r="R11" s="51">
        <v>9</v>
      </c>
      <c r="S11" s="204"/>
      <c r="T11" s="52">
        <v>9</v>
      </c>
      <c r="U11" s="207"/>
    </row>
    <row r="12" spans="1:21" ht="13.5">
      <c r="A12" s="56" t="str">
        <f t="shared" si="0"/>
        <v>Gastmannschaft 1</v>
      </c>
      <c r="B12" s="58">
        <v>10</v>
      </c>
      <c r="C12" s="55"/>
      <c r="D12" s="58">
        <v>10</v>
      </c>
      <c r="E12" s="65"/>
      <c r="F12" s="60">
        <v>10</v>
      </c>
      <c r="G12" s="61"/>
      <c r="O12" s="206" t="str">
        <f t="shared" si="1"/>
        <v>Heimmannschaft</v>
      </c>
      <c r="P12" s="51">
        <v>10</v>
      </c>
      <c r="Q12" s="203"/>
      <c r="R12" s="51">
        <v>10</v>
      </c>
      <c r="S12" s="204"/>
      <c r="T12" s="52">
        <v>10</v>
      </c>
      <c r="U12" s="207"/>
    </row>
    <row r="13" spans="1:21" ht="13.5">
      <c r="A13" s="56" t="str">
        <f t="shared" si="0"/>
        <v>Gastmannschaft 1</v>
      </c>
      <c r="B13" s="58">
        <v>11</v>
      </c>
      <c r="C13" s="55"/>
      <c r="D13" s="58">
        <v>11</v>
      </c>
      <c r="E13" s="65"/>
      <c r="F13" s="60">
        <v>11</v>
      </c>
      <c r="G13" s="61"/>
      <c r="O13" s="206" t="str">
        <f t="shared" si="1"/>
        <v>Heimmannschaft</v>
      </c>
      <c r="P13" s="51">
        <v>11</v>
      </c>
      <c r="Q13" s="203"/>
      <c r="R13" s="51">
        <v>11</v>
      </c>
      <c r="S13" s="204"/>
      <c r="T13" s="52">
        <v>11</v>
      </c>
      <c r="U13" s="207"/>
    </row>
    <row r="14" spans="1:21" ht="13.5">
      <c r="A14" s="56" t="str">
        <f t="shared" si="0"/>
        <v>Gastmannschaft 1</v>
      </c>
      <c r="B14" s="58">
        <v>12</v>
      </c>
      <c r="C14" s="55"/>
      <c r="D14" s="58">
        <v>12</v>
      </c>
      <c r="E14" s="65"/>
      <c r="F14" s="60">
        <v>12</v>
      </c>
      <c r="G14" s="61"/>
      <c r="O14" s="206" t="str">
        <f t="shared" si="1"/>
        <v>Heimmannschaft</v>
      </c>
      <c r="P14" s="51">
        <v>12</v>
      </c>
      <c r="Q14" s="203"/>
      <c r="R14" s="51">
        <v>12</v>
      </c>
      <c r="S14" s="204"/>
      <c r="T14" s="52">
        <v>12</v>
      </c>
      <c r="U14" s="207"/>
    </row>
    <row r="15" spans="1:21" ht="13.5">
      <c r="A15" s="56" t="str">
        <f t="shared" si="0"/>
        <v>Gastmannschaft 1</v>
      </c>
      <c r="B15" s="58">
        <v>13</v>
      </c>
      <c r="C15" s="55"/>
      <c r="D15" s="58">
        <v>13</v>
      </c>
      <c r="E15" s="65"/>
      <c r="F15" s="60">
        <v>13</v>
      </c>
      <c r="G15" s="61"/>
      <c r="H15" s="22">
        <v>1</v>
      </c>
      <c r="I15" s="6" t="s">
        <v>18</v>
      </c>
      <c r="J15" s="21">
        <v>1</v>
      </c>
      <c r="K15" s="20" t="s">
        <v>19</v>
      </c>
      <c r="L15" s="21">
        <v>1</v>
      </c>
      <c r="M15" s="21">
        <v>1</v>
      </c>
      <c r="O15" s="206" t="str">
        <f t="shared" si="1"/>
        <v>Heimmannschaft</v>
      </c>
      <c r="P15" s="51">
        <v>13</v>
      </c>
      <c r="Q15" s="203"/>
      <c r="R15" s="51">
        <v>13</v>
      </c>
      <c r="S15" s="204"/>
      <c r="T15" s="52">
        <v>13</v>
      </c>
      <c r="U15" s="207"/>
    </row>
    <row r="16" spans="1:21" ht="13.5">
      <c r="A16" s="56" t="str">
        <f t="shared" si="0"/>
        <v>Gastmannschaft 1</v>
      </c>
      <c r="B16" s="58">
        <v>14</v>
      </c>
      <c r="C16" s="55"/>
      <c r="D16" s="58">
        <v>14</v>
      </c>
      <c r="E16" s="65"/>
      <c r="F16" s="60">
        <v>14</v>
      </c>
      <c r="G16" s="61"/>
      <c r="H16" s="22"/>
      <c r="I16" s="6"/>
      <c r="L16" s="21"/>
      <c r="O16" s="206" t="str">
        <f t="shared" si="1"/>
        <v>Heimmannschaft</v>
      </c>
      <c r="P16" s="51">
        <v>14</v>
      </c>
      <c r="Q16" s="203"/>
      <c r="R16" s="51">
        <v>14</v>
      </c>
      <c r="S16" s="204"/>
      <c r="T16" s="52">
        <v>14</v>
      </c>
      <c r="U16" s="207"/>
    </row>
    <row r="17" spans="1:21" ht="13.5">
      <c r="A17" s="56" t="str">
        <f t="shared" si="0"/>
        <v>Gastmannschaft 1</v>
      </c>
      <c r="B17" s="58">
        <v>15</v>
      </c>
      <c r="C17" s="55"/>
      <c r="D17" s="58">
        <v>15</v>
      </c>
      <c r="E17" s="65"/>
      <c r="F17" s="60">
        <v>15</v>
      </c>
      <c r="G17" s="61"/>
      <c r="H17" s="22"/>
      <c r="I17" s="6"/>
      <c r="L17" s="21"/>
      <c r="O17" s="206" t="str">
        <f t="shared" si="1"/>
        <v>Heimmannschaft</v>
      </c>
      <c r="P17" s="51">
        <v>15</v>
      </c>
      <c r="Q17" s="203"/>
      <c r="R17" s="51">
        <v>15</v>
      </c>
      <c r="S17" s="204"/>
      <c r="T17" s="52">
        <v>15</v>
      </c>
      <c r="U17" s="207"/>
    </row>
    <row r="18" spans="1:21" ht="13.5">
      <c r="A18" s="56" t="str">
        <f t="shared" si="0"/>
        <v>Gastmannschaft 1</v>
      </c>
      <c r="B18" s="58">
        <v>16</v>
      </c>
      <c r="C18" s="55"/>
      <c r="D18" s="58">
        <v>16</v>
      </c>
      <c r="E18" s="65"/>
      <c r="F18" s="60">
        <v>16</v>
      </c>
      <c r="G18" s="61"/>
      <c r="H18" s="22"/>
      <c r="I18" s="6"/>
      <c r="L18" s="21"/>
      <c r="O18" s="206" t="str">
        <f t="shared" si="1"/>
        <v>Heimmannschaft</v>
      </c>
      <c r="P18" s="51">
        <v>16</v>
      </c>
      <c r="Q18" s="203"/>
      <c r="R18" s="51">
        <v>16</v>
      </c>
      <c r="S18" s="204"/>
      <c r="T18" s="52">
        <v>16</v>
      </c>
      <c r="U18" s="207"/>
    </row>
    <row r="19" spans="1:21" ht="13.5">
      <c r="A19" s="56" t="str">
        <f t="shared" si="0"/>
        <v>Gastmannschaft 1</v>
      </c>
      <c r="B19" s="58">
        <v>17</v>
      </c>
      <c r="C19" s="55"/>
      <c r="D19" s="58">
        <v>17</v>
      </c>
      <c r="E19" s="65"/>
      <c r="F19" s="60">
        <v>17</v>
      </c>
      <c r="G19" s="61"/>
      <c r="H19" s="22"/>
      <c r="I19" s="6"/>
      <c r="L19" s="21"/>
      <c r="O19" s="206" t="str">
        <f t="shared" si="1"/>
        <v>Heimmannschaft</v>
      </c>
      <c r="P19" s="51">
        <v>17</v>
      </c>
      <c r="Q19" s="203"/>
      <c r="R19" s="51">
        <v>17</v>
      </c>
      <c r="S19" s="204"/>
      <c r="T19" s="52">
        <v>17</v>
      </c>
      <c r="U19" s="207"/>
    </row>
    <row r="20" spans="1:21" ht="13.5">
      <c r="A20" s="56" t="str">
        <f t="shared" si="0"/>
        <v>Gastmannschaft 1</v>
      </c>
      <c r="B20" s="58">
        <v>18</v>
      </c>
      <c r="C20" s="55"/>
      <c r="D20" s="58">
        <v>18</v>
      </c>
      <c r="E20" s="65"/>
      <c r="F20" s="60">
        <v>18</v>
      </c>
      <c r="G20" s="61"/>
      <c r="H20" s="22"/>
      <c r="I20" s="6"/>
      <c r="L20" s="21"/>
      <c r="O20" s="206" t="str">
        <f t="shared" si="1"/>
        <v>Heimmannschaft</v>
      </c>
      <c r="P20" s="51">
        <v>18</v>
      </c>
      <c r="Q20" s="203"/>
      <c r="R20" s="51">
        <v>18</v>
      </c>
      <c r="S20" s="204"/>
      <c r="T20" s="52">
        <v>18</v>
      </c>
      <c r="U20" s="207"/>
    </row>
    <row r="21" spans="1:21" ht="13.5">
      <c r="A21" s="56" t="str">
        <f t="shared" si="0"/>
        <v>Gastmannschaft 1</v>
      </c>
      <c r="B21" s="58">
        <v>19</v>
      </c>
      <c r="C21" s="55"/>
      <c r="D21" s="58">
        <v>19</v>
      </c>
      <c r="E21" s="65"/>
      <c r="F21" s="60">
        <v>19</v>
      </c>
      <c r="G21" s="61"/>
      <c r="H21" s="22"/>
      <c r="I21" s="6"/>
      <c r="L21" s="21"/>
      <c r="O21" s="206" t="str">
        <f t="shared" si="1"/>
        <v>Heimmannschaft</v>
      </c>
      <c r="P21" s="51">
        <v>19</v>
      </c>
      <c r="Q21" s="203"/>
      <c r="R21" s="51">
        <v>19</v>
      </c>
      <c r="S21" s="204"/>
      <c r="T21" s="52">
        <v>19</v>
      </c>
      <c r="U21" s="207"/>
    </row>
    <row r="22" spans="1:21" ht="13.5">
      <c r="A22" s="56" t="str">
        <f t="shared" si="0"/>
        <v>Gastmannschaft 1</v>
      </c>
      <c r="B22" s="58">
        <v>20</v>
      </c>
      <c r="C22" s="55"/>
      <c r="D22" s="58">
        <v>20</v>
      </c>
      <c r="E22" s="65"/>
      <c r="F22" s="60">
        <v>20</v>
      </c>
      <c r="G22" s="61"/>
      <c r="H22" s="22"/>
      <c r="I22" s="6"/>
      <c r="L22" s="21"/>
      <c r="O22" s="206" t="str">
        <f t="shared" si="1"/>
        <v>Heimmannschaft</v>
      </c>
      <c r="P22" s="51">
        <v>20</v>
      </c>
      <c r="Q22" s="203"/>
      <c r="R22" s="51">
        <v>20</v>
      </c>
      <c r="S22" s="204"/>
      <c r="T22" s="52">
        <v>20</v>
      </c>
      <c r="U22" s="207"/>
    </row>
    <row r="23" spans="1:21" ht="15" customHeight="1">
      <c r="A23" s="56" t="str">
        <f t="shared" si="0"/>
        <v>Gastmannschaft 1</v>
      </c>
      <c r="B23" s="58">
        <v>21</v>
      </c>
      <c r="C23" s="55"/>
      <c r="D23" s="58">
        <v>21</v>
      </c>
      <c r="E23" s="65"/>
      <c r="F23" s="60">
        <v>21</v>
      </c>
      <c r="G23" s="61"/>
      <c r="H23" s="22"/>
      <c r="I23" s="6"/>
      <c r="L23" s="21"/>
      <c r="O23" s="206" t="str">
        <f t="shared" si="1"/>
        <v>Heimmannschaft</v>
      </c>
      <c r="P23" s="51">
        <v>21</v>
      </c>
      <c r="Q23" s="203"/>
      <c r="R23" s="51">
        <v>21</v>
      </c>
      <c r="S23" s="204"/>
      <c r="T23" s="52">
        <v>21</v>
      </c>
      <c r="U23" s="207"/>
    </row>
    <row r="24" spans="1:21" ht="24.75" customHeight="1">
      <c r="A24" s="27" t="s">
        <v>132</v>
      </c>
      <c r="B24" s="29">
        <v>1</v>
      </c>
      <c r="C24" s="74"/>
      <c r="D24" s="75">
        <v>1</v>
      </c>
      <c r="E24" s="76"/>
      <c r="F24" s="75">
        <v>1</v>
      </c>
      <c r="G24" s="76"/>
      <c r="H24" s="22">
        <v>2</v>
      </c>
      <c r="I24" s="6"/>
      <c r="J24" s="21">
        <v>2</v>
      </c>
      <c r="K24" s="20" t="s">
        <v>20</v>
      </c>
      <c r="L24" s="21">
        <v>2</v>
      </c>
      <c r="M24" s="21">
        <v>2</v>
      </c>
      <c r="O24" s="206" t="str">
        <f t="shared" si="1"/>
        <v>Heimmannschaft</v>
      </c>
      <c r="P24" s="51">
        <v>22</v>
      </c>
      <c r="Q24" s="203"/>
      <c r="R24" s="51">
        <v>22</v>
      </c>
      <c r="S24" s="204"/>
      <c r="T24" s="52">
        <v>22</v>
      </c>
      <c r="U24" s="207"/>
    </row>
    <row r="25" spans="1:21" ht="13.5">
      <c r="A25" s="62" t="str">
        <f aca="true" t="shared" si="2" ref="A25:A44">$A$24</f>
        <v>Gastmannschaft 2</v>
      </c>
      <c r="B25" s="63">
        <v>2</v>
      </c>
      <c r="C25" s="55"/>
      <c r="D25" s="63">
        <v>2</v>
      </c>
      <c r="E25" s="59"/>
      <c r="F25" s="60">
        <v>2</v>
      </c>
      <c r="G25" s="64"/>
      <c r="H25" s="23"/>
      <c r="J25" s="21">
        <v>3</v>
      </c>
      <c r="K25" s="20" t="s">
        <v>21</v>
      </c>
      <c r="L25" s="21">
        <v>3</v>
      </c>
      <c r="M25" s="21">
        <v>3</v>
      </c>
      <c r="O25" s="206" t="str">
        <f t="shared" si="1"/>
        <v>Heimmannschaft</v>
      </c>
      <c r="P25" s="51">
        <v>23</v>
      </c>
      <c r="Q25" s="203"/>
      <c r="R25" s="51">
        <v>23</v>
      </c>
      <c r="S25" s="204"/>
      <c r="T25" s="52">
        <v>23</v>
      </c>
      <c r="U25" s="207"/>
    </row>
    <row r="26" spans="1:21" ht="13.5">
      <c r="A26" s="62" t="str">
        <f t="shared" si="2"/>
        <v>Gastmannschaft 2</v>
      </c>
      <c r="B26" s="63">
        <v>3</v>
      </c>
      <c r="C26" s="55"/>
      <c r="D26" s="63">
        <v>3</v>
      </c>
      <c r="E26" s="59"/>
      <c r="F26" s="60">
        <v>3</v>
      </c>
      <c r="G26" s="64"/>
      <c r="H26" s="23"/>
      <c r="J26" s="21">
        <v>4</v>
      </c>
      <c r="K26" s="20" t="s">
        <v>22</v>
      </c>
      <c r="L26" s="21">
        <v>4</v>
      </c>
      <c r="M26" s="21">
        <v>4</v>
      </c>
      <c r="O26" s="206" t="str">
        <f t="shared" si="1"/>
        <v>Heimmannschaft</v>
      </c>
      <c r="P26" s="51">
        <v>24</v>
      </c>
      <c r="Q26" s="203"/>
      <c r="R26" s="51">
        <v>24</v>
      </c>
      <c r="S26" s="204"/>
      <c r="T26" s="52">
        <v>24</v>
      </c>
      <c r="U26" s="207"/>
    </row>
    <row r="27" spans="1:21" ht="13.5">
      <c r="A27" s="62" t="str">
        <f t="shared" si="2"/>
        <v>Gastmannschaft 2</v>
      </c>
      <c r="B27" s="63">
        <v>4</v>
      </c>
      <c r="C27" s="55"/>
      <c r="D27" s="63">
        <v>4</v>
      </c>
      <c r="E27" s="59"/>
      <c r="F27" s="60">
        <v>4</v>
      </c>
      <c r="G27" s="64"/>
      <c r="H27" s="23"/>
      <c r="J27" s="21">
        <v>5</v>
      </c>
      <c r="K27" s="20" t="s">
        <v>23</v>
      </c>
      <c r="L27" s="21">
        <v>5</v>
      </c>
      <c r="M27" s="21">
        <v>5</v>
      </c>
      <c r="O27" s="206" t="str">
        <f t="shared" si="1"/>
        <v>Heimmannschaft</v>
      </c>
      <c r="P27" s="51">
        <v>25</v>
      </c>
      <c r="Q27" s="203"/>
      <c r="R27" s="51">
        <v>25</v>
      </c>
      <c r="S27" s="204"/>
      <c r="T27" s="52">
        <v>25</v>
      </c>
      <c r="U27" s="207"/>
    </row>
    <row r="28" spans="1:21" ht="13.5">
      <c r="A28" s="62" t="str">
        <f t="shared" si="2"/>
        <v>Gastmannschaft 2</v>
      </c>
      <c r="B28" s="63">
        <v>5</v>
      </c>
      <c r="C28" s="55"/>
      <c r="D28" s="63">
        <v>5</v>
      </c>
      <c r="E28" s="59"/>
      <c r="F28" s="60">
        <v>5</v>
      </c>
      <c r="G28" s="64"/>
      <c r="H28" s="23"/>
      <c r="J28" s="21">
        <v>6</v>
      </c>
      <c r="K28" s="20" t="s">
        <v>24</v>
      </c>
      <c r="L28" s="21">
        <v>6</v>
      </c>
      <c r="M28" s="21">
        <v>6</v>
      </c>
      <c r="O28" s="206" t="str">
        <f t="shared" si="1"/>
        <v>Heimmannschaft</v>
      </c>
      <c r="P28" s="51">
        <v>26</v>
      </c>
      <c r="Q28" s="203"/>
      <c r="R28" s="51">
        <v>26</v>
      </c>
      <c r="S28" s="204"/>
      <c r="T28" s="52">
        <v>26</v>
      </c>
      <c r="U28" s="207"/>
    </row>
    <row r="29" spans="1:21" ht="13.5">
      <c r="A29" s="62" t="str">
        <f t="shared" si="2"/>
        <v>Gastmannschaft 2</v>
      </c>
      <c r="B29" s="63">
        <v>6</v>
      </c>
      <c r="C29" s="55"/>
      <c r="D29" s="63">
        <v>6</v>
      </c>
      <c r="E29" s="59"/>
      <c r="F29" s="60">
        <v>6</v>
      </c>
      <c r="G29" s="64"/>
      <c r="H29" s="23"/>
      <c r="J29" s="21">
        <v>7</v>
      </c>
      <c r="K29" s="20" t="s">
        <v>25</v>
      </c>
      <c r="L29" s="21">
        <v>7</v>
      </c>
      <c r="M29" s="21" t="s">
        <v>26</v>
      </c>
      <c r="O29" s="206" t="str">
        <f t="shared" si="1"/>
        <v>Heimmannschaft</v>
      </c>
      <c r="P29" s="51">
        <v>27</v>
      </c>
      <c r="Q29" s="203"/>
      <c r="R29" s="51">
        <v>27</v>
      </c>
      <c r="S29" s="204"/>
      <c r="T29" s="52">
        <v>27</v>
      </c>
      <c r="U29" s="207"/>
    </row>
    <row r="30" spans="1:21" ht="13.5">
      <c r="A30" s="62" t="str">
        <f t="shared" si="2"/>
        <v>Gastmannschaft 2</v>
      </c>
      <c r="B30" s="63">
        <v>7</v>
      </c>
      <c r="C30" s="55"/>
      <c r="D30" s="63">
        <v>7</v>
      </c>
      <c r="E30" s="59"/>
      <c r="F30" s="60">
        <v>7</v>
      </c>
      <c r="G30" s="64"/>
      <c r="J30" s="21">
        <v>8</v>
      </c>
      <c r="K30" s="20" t="s">
        <v>27</v>
      </c>
      <c r="L30" s="21">
        <v>8</v>
      </c>
      <c r="M30" s="21" t="s">
        <v>28</v>
      </c>
      <c r="O30" s="206" t="str">
        <f t="shared" si="1"/>
        <v>Heimmannschaft</v>
      </c>
      <c r="P30" s="51">
        <v>28</v>
      </c>
      <c r="Q30" s="203"/>
      <c r="R30" s="51">
        <v>28</v>
      </c>
      <c r="S30" s="204"/>
      <c r="T30" s="52">
        <v>28</v>
      </c>
      <c r="U30" s="207"/>
    </row>
    <row r="31" spans="1:21" ht="13.5">
      <c r="A31" s="62" t="str">
        <f t="shared" si="2"/>
        <v>Gastmannschaft 2</v>
      </c>
      <c r="B31" s="63">
        <v>8</v>
      </c>
      <c r="C31" s="55"/>
      <c r="D31" s="63">
        <v>8</v>
      </c>
      <c r="E31" s="59"/>
      <c r="F31" s="60">
        <v>8</v>
      </c>
      <c r="G31" s="64"/>
      <c r="J31" s="21">
        <v>9</v>
      </c>
      <c r="K31" s="20" t="s">
        <v>29</v>
      </c>
      <c r="L31" s="21">
        <v>9</v>
      </c>
      <c r="O31" s="206" t="str">
        <f t="shared" si="1"/>
        <v>Heimmannschaft</v>
      </c>
      <c r="P31" s="51">
        <v>29</v>
      </c>
      <c r="Q31" s="203"/>
      <c r="R31" s="51">
        <v>29</v>
      </c>
      <c r="S31" s="204"/>
      <c r="T31" s="52">
        <v>29</v>
      </c>
      <c r="U31" s="207"/>
    </row>
    <row r="32" spans="1:21" ht="13.5">
      <c r="A32" s="62" t="str">
        <f t="shared" si="2"/>
        <v>Gastmannschaft 2</v>
      </c>
      <c r="B32" s="63">
        <v>9</v>
      </c>
      <c r="C32" s="55"/>
      <c r="D32" s="63">
        <v>9</v>
      </c>
      <c r="E32" s="59"/>
      <c r="F32" s="60">
        <v>9</v>
      </c>
      <c r="G32" s="64"/>
      <c r="J32" s="21">
        <v>10</v>
      </c>
      <c r="K32" s="20" t="s">
        <v>30</v>
      </c>
      <c r="O32" s="206" t="str">
        <f t="shared" si="1"/>
        <v>Heimmannschaft</v>
      </c>
      <c r="P32" s="51">
        <v>30</v>
      </c>
      <c r="Q32" s="203"/>
      <c r="R32" s="51">
        <v>30</v>
      </c>
      <c r="S32" s="204"/>
      <c r="T32" s="52">
        <v>30</v>
      </c>
      <c r="U32" s="207"/>
    </row>
    <row r="33" spans="1:21" ht="13.5">
      <c r="A33" s="62" t="str">
        <f t="shared" si="2"/>
        <v>Gastmannschaft 2</v>
      </c>
      <c r="B33" s="63">
        <v>10</v>
      </c>
      <c r="C33" s="55"/>
      <c r="D33" s="63">
        <v>10</v>
      </c>
      <c r="E33" s="59"/>
      <c r="F33" s="60">
        <v>10</v>
      </c>
      <c r="G33" s="64"/>
      <c r="J33" s="21">
        <v>11</v>
      </c>
      <c r="K33" s="20" t="s">
        <v>31</v>
      </c>
      <c r="O33" s="206" t="str">
        <f t="shared" si="1"/>
        <v>Heimmannschaft</v>
      </c>
      <c r="P33" s="51">
        <v>31</v>
      </c>
      <c r="Q33" s="203"/>
      <c r="R33" s="51">
        <v>31</v>
      </c>
      <c r="S33" s="204"/>
      <c r="T33" s="52">
        <v>31</v>
      </c>
      <c r="U33" s="207"/>
    </row>
    <row r="34" spans="1:21" ht="13.5">
      <c r="A34" s="62" t="str">
        <f t="shared" si="2"/>
        <v>Gastmannschaft 2</v>
      </c>
      <c r="B34" s="63">
        <v>11</v>
      </c>
      <c r="C34" s="55"/>
      <c r="D34" s="63">
        <v>11</v>
      </c>
      <c r="E34" s="59"/>
      <c r="F34" s="60">
        <v>11</v>
      </c>
      <c r="G34" s="64"/>
      <c r="J34" s="21">
        <v>12</v>
      </c>
      <c r="K34" s="20" t="s">
        <v>32</v>
      </c>
      <c r="O34" s="206" t="str">
        <f t="shared" si="1"/>
        <v>Heimmannschaft</v>
      </c>
      <c r="P34" s="51">
        <v>32</v>
      </c>
      <c r="Q34" s="203"/>
      <c r="R34" s="51">
        <v>32</v>
      </c>
      <c r="S34" s="204"/>
      <c r="T34" s="52">
        <v>32</v>
      </c>
      <c r="U34" s="207"/>
    </row>
    <row r="35" spans="1:21" ht="13.5">
      <c r="A35" s="62" t="str">
        <f t="shared" si="2"/>
        <v>Gastmannschaft 2</v>
      </c>
      <c r="B35" s="63">
        <v>12</v>
      </c>
      <c r="C35" s="55"/>
      <c r="D35" s="63">
        <v>12</v>
      </c>
      <c r="E35" s="59"/>
      <c r="F35" s="60">
        <v>12</v>
      </c>
      <c r="G35" s="64"/>
      <c r="J35" s="21">
        <v>13</v>
      </c>
      <c r="O35" s="206" t="str">
        <f t="shared" si="1"/>
        <v>Heimmannschaft</v>
      </c>
      <c r="P35" s="51">
        <v>33</v>
      </c>
      <c r="Q35" s="203"/>
      <c r="R35" s="51">
        <v>33</v>
      </c>
      <c r="S35" s="204"/>
      <c r="T35" s="52">
        <v>33</v>
      </c>
      <c r="U35" s="207"/>
    </row>
    <row r="36" spans="1:21" ht="13.5">
      <c r="A36" s="62" t="str">
        <f t="shared" si="2"/>
        <v>Gastmannschaft 2</v>
      </c>
      <c r="B36" s="63">
        <v>13</v>
      </c>
      <c r="C36" s="55"/>
      <c r="D36" s="63">
        <v>13</v>
      </c>
      <c r="E36" s="59"/>
      <c r="F36" s="60">
        <v>13</v>
      </c>
      <c r="G36" s="64"/>
      <c r="O36" s="206" t="str">
        <f t="shared" si="1"/>
        <v>Heimmannschaft</v>
      </c>
      <c r="P36" s="51">
        <v>34</v>
      </c>
      <c r="Q36" s="203"/>
      <c r="R36" s="51">
        <v>34</v>
      </c>
      <c r="S36" s="204"/>
      <c r="T36" s="52">
        <v>34</v>
      </c>
      <c r="U36" s="207"/>
    </row>
    <row r="37" spans="1:21" ht="13.5">
      <c r="A37" s="62" t="str">
        <f t="shared" si="2"/>
        <v>Gastmannschaft 2</v>
      </c>
      <c r="B37" s="63">
        <v>14</v>
      </c>
      <c r="C37" s="55"/>
      <c r="D37" s="63">
        <v>14</v>
      </c>
      <c r="E37" s="59"/>
      <c r="F37" s="60">
        <v>14</v>
      </c>
      <c r="G37" s="64"/>
      <c r="O37" s="206" t="str">
        <f t="shared" si="1"/>
        <v>Heimmannschaft</v>
      </c>
      <c r="P37" s="51">
        <v>35</v>
      </c>
      <c r="Q37" s="203"/>
      <c r="R37" s="51">
        <v>35</v>
      </c>
      <c r="S37" s="204"/>
      <c r="T37" s="52">
        <v>35</v>
      </c>
      <c r="U37" s="207"/>
    </row>
    <row r="38" spans="1:21" ht="13.5">
      <c r="A38" s="62" t="str">
        <f t="shared" si="2"/>
        <v>Gastmannschaft 2</v>
      </c>
      <c r="B38" s="63">
        <v>15</v>
      </c>
      <c r="C38" s="55"/>
      <c r="D38" s="63">
        <v>15</v>
      </c>
      <c r="E38" s="59"/>
      <c r="F38" s="60">
        <v>15</v>
      </c>
      <c r="G38" s="64"/>
      <c r="O38" s="206" t="str">
        <f t="shared" si="1"/>
        <v>Heimmannschaft</v>
      </c>
      <c r="P38" s="51">
        <v>36</v>
      </c>
      <c r="Q38" s="203"/>
      <c r="R38" s="51">
        <v>36</v>
      </c>
      <c r="S38" s="204"/>
      <c r="T38" s="52">
        <v>36</v>
      </c>
      <c r="U38" s="207"/>
    </row>
    <row r="39" spans="1:21" ht="13.5">
      <c r="A39" s="62" t="str">
        <f t="shared" si="2"/>
        <v>Gastmannschaft 2</v>
      </c>
      <c r="B39" s="63">
        <v>16</v>
      </c>
      <c r="C39" s="55"/>
      <c r="D39" s="63">
        <v>16</v>
      </c>
      <c r="E39" s="59"/>
      <c r="F39" s="60">
        <v>16</v>
      </c>
      <c r="G39" s="64"/>
      <c r="O39" s="206" t="str">
        <f t="shared" si="1"/>
        <v>Heimmannschaft</v>
      </c>
      <c r="P39" s="51">
        <v>37</v>
      </c>
      <c r="Q39" s="203"/>
      <c r="R39" s="51">
        <v>37</v>
      </c>
      <c r="S39" s="204"/>
      <c r="T39" s="52">
        <v>37</v>
      </c>
      <c r="U39" s="207"/>
    </row>
    <row r="40" spans="1:21" ht="13.5">
      <c r="A40" s="62" t="str">
        <f t="shared" si="2"/>
        <v>Gastmannschaft 2</v>
      </c>
      <c r="B40" s="63">
        <v>17</v>
      </c>
      <c r="C40" s="55"/>
      <c r="D40" s="63">
        <v>17</v>
      </c>
      <c r="E40" s="59"/>
      <c r="F40" s="60">
        <v>17</v>
      </c>
      <c r="G40" s="64"/>
      <c r="O40" s="206" t="str">
        <f t="shared" si="1"/>
        <v>Heimmannschaft</v>
      </c>
      <c r="P40" s="51">
        <v>38</v>
      </c>
      <c r="Q40" s="203"/>
      <c r="R40" s="51">
        <v>38</v>
      </c>
      <c r="S40" s="204"/>
      <c r="T40" s="52">
        <v>38</v>
      </c>
      <c r="U40" s="207"/>
    </row>
    <row r="41" spans="1:21" ht="13.5">
      <c r="A41" s="62" t="str">
        <f t="shared" si="2"/>
        <v>Gastmannschaft 2</v>
      </c>
      <c r="B41" s="63">
        <v>18</v>
      </c>
      <c r="C41" s="55"/>
      <c r="D41" s="63">
        <v>18</v>
      </c>
      <c r="E41" s="59"/>
      <c r="F41" s="60">
        <v>18</v>
      </c>
      <c r="G41" s="64"/>
      <c r="O41" s="206" t="str">
        <f t="shared" si="1"/>
        <v>Heimmannschaft</v>
      </c>
      <c r="P41" s="51">
        <v>39</v>
      </c>
      <c r="Q41" s="203"/>
      <c r="R41" s="51">
        <v>39</v>
      </c>
      <c r="S41" s="204"/>
      <c r="T41" s="52">
        <v>39</v>
      </c>
      <c r="U41" s="207"/>
    </row>
    <row r="42" spans="1:21" ht="13.5">
      <c r="A42" s="62" t="str">
        <f t="shared" si="2"/>
        <v>Gastmannschaft 2</v>
      </c>
      <c r="B42" s="63">
        <v>19</v>
      </c>
      <c r="C42" s="55"/>
      <c r="D42" s="63">
        <v>19</v>
      </c>
      <c r="E42" s="59"/>
      <c r="F42" s="60">
        <v>19</v>
      </c>
      <c r="G42" s="64"/>
      <c r="O42" s="206" t="str">
        <f t="shared" si="1"/>
        <v>Heimmannschaft</v>
      </c>
      <c r="P42" s="51">
        <v>40</v>
      </c>
      <c r="Q42" s="203"/>
      <c r="R42" s="51">
        <v>40</v>
      </c>
      <c r="S42" s="204"/>
      <c r="T42" s="52">
        <v>40</v>
      </c>
      <c r="U42" s="207"/>
    </row>
    <row r="43" spans="1:21" ht="13.5">
      <c r="A43" s="62" t="str">
        <f t="shared" si="2"/>
        <v>Gastmannschaft 2</v>
      </c>
      <c r="B43" s="63">
        <v>20</v>
      </c>
      <c r="C43" s="55"/>
      <c r="D43" s="63">
        <v>20</v>
      </c>
      <c r="E43" s="59"/>
      <c r="F43" s="60">
        <v>20</v>
      </c>
      <c r="G43" s="64"/>
      <c r="O43" s="206" t="str">
        <f t="shared" si="1"/>
        <v>Heimmannschaft</v>
      </c>
      <c r="P43" s="53">
        <v>41</v>
      </c>
      <c r="Q43" s="203"/>
      <c r="R43" s="53">
        <v>41</v>
      </c>
      <c r="S43" s="204"/>
      <c r="T43" s="54">
        <v>41</v>
      </c>
      <c r="U43" s="207"/>
    </row>
    <row r="44" spans="1:7" ht="13.5">
      <c r="A44" s="62" t="str">
        <f t="shared" si="2"/>
        <v>Gastmannschaft 2</v>
      </c>
      <c r="B44" s="63">
        <v>21</v>
      </c>
      <c r="C44" s="55"/>
      <c r="D44" s="63">
        <v>21</v>
      </c>
      <c r="E44" s="59"/>
      <c r="F44" s="60">
        <v>21</v>
      </c>
      <c r="G44" s="64"/>
    </row>
    <row r="45" spans="1:7" ht="24.75" customHeight="1">
      <c r="A45" s="27" t="s">
        <v>133</v>
      </c>
      <c r="B45" s="30">
        <v>1</v>
      </c>
      <c r="C45" s="77"/>
      <c r="D45" s="78">
        <v>1</v>
      </c>
      <c r="E45" s="79"/>
      <c r="F45" s="80">
        <v>1</v>
      </c>
      <c r="G45" s="79"/>
    </row>
    <row r="46" spans="1:7" ht="13.5">
      <c r="A46" s="56" t="str">
        <f aca="true" t="shared" si="3" ref="A46:A65">$A$45</f>
        <v>Gastmannschaft 3</v>
      </c>
      <c r="B46" s="57">
        <v>2</v>
      </c>
      <c r="C46" s="55"/>
      <c r="D46" s="57">
        <v>2</v>
      </c>
      <c r="E46" s="65"/>
      <c r="F46" s="34">
        <v>2</v>
      </c>
      <c r="G46" s="61"/>
    </row>
    <row r="47" spans="1:7" ht="13.5">
      <c r="A47" s="56" t="str">
        <f t="shared" si="3"/>
        <v>Gastmannschaft 3</v>
      </c>
      <c r="B47" s="57">
        <v>3</v>
      </c>
      <c r="C47" s="55"/>
      <c r="D47" s="57">
        <v>3</v>
      </c>
      <c r="E47" s="65"/>
      <c r="F47" s="34">
        <v>3</v>
      </c>
      <c r="G47" s="61"/>
    </row>
    <row r="48" spans="1:7" ht="13.5">
      <c r="A48" s="56" t="str">
        <f t="shared" si="3"/>
        <v>Gastmannschaft 3</v>
      </c>
      <c r="B48" s="57">
        <v>4</v>
      </c>
      <c r="C48" s="55"/>
      <c r="D48" s="57">
        <v>4</v>
      </c>
      <c r="E48" s="65"/>
      <c r="F48" s="34">
        <v>4</v>
      </c>
      <c r="G48" s="61"/>
    </row>
    <row r="49" spans="1:7" ht="13.5">
      <c r="A49" s="56" t="str">
        <f t="shared" si="3"/>
        <v>Gastmannschaft 3</v>
      </c>
      <c r="B49" s="58">
        <v>5</v>
      </c>
      <c r="C49" s="55"/>
      <c r="D49" s="58">
        <v>5</v>
      </c>
      <c r="E49" s="65"/>
      <c r="F49" s="60">
        <v>5</v>
      </c>
      <c r="G49" s="61"/>
    </row>
    <row r="50" spans="1:7" ht="13.5">
      <c r="A50" s="56" t="str">
        <f t="shared" si="3"/>
        <v>Gastmannschaft 3</v>
      </c>
      <c r="B50" s="58">
        <v>6</v>
      </c>
      <c r="C50" s="55"/>
      <c r="D50" s="58">
        <v>6</v>
      </c>
      <c r="E50" s="65"/>
      <c r="F50" s="60">
        <v>6</v>
      </c>
      <c r="G50" s="61"/>
    </row>
    <row r="51" spans="1:7" ht="13.5">
      <c r="A51" s="56" t="str">
        <f t="shared" si="3"/>
        <v>Gastmannschaft 3</v>
      </c>
      <c r="B51" s="58">
        <v>7</v>
      </c>
      <c r="C51" s="55"/>
      <c r="D51" s="58">
        <v>7</v>
      </c>
      <c r="E51" s="65"/>
      <c r="F51" s="60">
        <v>7</v>
      </c>
      <c r="G51" s="61"/>
    </row>
    <row r="52" spans="1:7" ht="13.5">
      <c r="A52" s="56" t="str">
        <f t="shared" si="3"/>
        <v>Gastmannschaft 3</v>
      </c>
      <c r="B52" s="58">
        <v>8</v>
      </c>
      <c r="C52" s="55"/>
      <c r="D52" s="58">
        <v>8</v>
      </c>
      <c r="E52" s="65"/>
      <c r="F52" s="60">
        <v>8</v>
      </c>
      <c r="G52" s="61"/>
    </row>
    <row r="53" spans="1:7" ht="13.5">
      <c r="A53" s="56" t="str">
        <f t="shared" si="3"/>
        <v>Gastmannschaft 3</v>
      </c>
      <c r="B53" s="58">
        <v>9</v>
      </c>
      <c r="C53" s="55"/>
      <c r="D53" s="58">
        <v>9</v>
      </c>
      <c r="E53" s="65"/>
      <c r="F53" s="60">
        <v>9</v>
      </c>
      <c r="G53" s="61"/>
    </row>
    <row r="54" spans="1:7" ht="13.5">
      <c r="A54" s="56" t="str">
        <f t="shared" si="3"/>
        <v>Gastmannschaft 3</v>
      </c>
      <c r="B54" s="58">
        <v>10</v>
      </c>
      <c r="C54" s="55"/>
      <c r="D54" s="58">
        <v>10</v>
      </c>
      <c r="E54" s="65"/>
      <c r="F54" s="60">
        <v>10</v>
      </c>
      <c r="G54" s="61"/>
    </row>
    <row r="55" spans="1:7" ht="13.5">
      <c r="A55" s="56" t="str">
        <f t="shared" si="3"/>
        <v>Gastmannschaft 3</v>
      </c>
      <c r="B55" s="58">
        <v>11</v>
      </c>
      <c r="C55" s="55"/>
      <c r="D55" s="58">
        <v>11</v>
      </c>
      <c r="E55" s="65"/>
      <c r="F55" s="60">
        <v>11</v>
      </c>
      <c r="G55" s="61"/>
    </row>
    <row r="56" spans="1:7" ht="13.5">
      <c r="A56" s="56" t="str">
        <f t="shared" si="3"/>
        <v>Gastmannschaft 3</v>
      </c>
      <c r="B56" s="58">
        <v>12</v>
      </c>
      <c r="C56" s="55"/>
      <c r="D56" s="58">
        <v>12</v>
      </c>
      <c r="E56" s="65"/>
      <c r="F56" s="60">
        <v>12</v>
      </c>
      <c r="G56" s="61"/>
    </row>
    <row r="57" spans="1:7" ht="13.5">
      <c r="A57" s="56" t="str">
        <f t="shared" si="3"/>
        <v>Gastmannschaft 3</v>
      </c>
      <c r="B57" s="58">
        <v>13</v>
      </c>
      <c r="C57" s="55"/>
      <c r="D57" s="58">
        <v>13</v>
      </c>
      <c r="E57" s="65"/>
      <c r="F57" s="60">
        <v>13</v>
      </c>
      <c r="G57" s="61"/>
    </row>
    <row r="58" spans="1:7" ht="13.5">
      <c r="A58" s="56" t="str">
        <f t="shared" si="3"/>
        <v>Gastmannschaft 3</v>
      </c>
      <c r="B58" s="58">
        <v>14</v>
      </c>
      <c r="C58" s="55"/>
      <c r="D58" s="58">
        <v>14</v>
      </c>
      <c r="E58" s="65"/>
      <c r="F58" s="60">
        <v>14</v>
      </c>
      <c r="G58" s="61"/>
    </row>
    <row r="59" spans="1:7" ht="13.5">
      <c r="A59" s="56" t="str">
        <f t="shared" si="3"/>
        <v>Gastmannschaft 3</v>
      </c>
      <c r="B59" s="58">
        <v>15</v>
      </c>
      <c r="C59" s="55"/>
      <c r="D59" s="58">
        <v>15</v>
      </c>
      <c r="E59" s="65"/>
      <c r="F59" s="60">
        <v>15</v>
      </c>
      <c r="G59" s="61"/>
    </row>
    <row r="60" spans="1:7" ht="13.5">
      <c r="A60" s="56" t="str">
        <f t="shared" si="3"/>
        <v>Gastmannschaft 3</v>
      </c>
      <c r="B60" s="58">
        <v>16</v>
      </c>
      <c r="C60" s="55"/>
      <c r="D60" s="58">
        <v>16</v>
      </c>
      <c r="E60" s="65"/>
      <c r="F60" s="60">
        <v>16</v>
      </c>
      <c r="G60" s="61"/>
    </row>
    <row r="61" spans="1:7" ht="13.5">
      <c r="A61" s="56" t="str">
        <f t="shared" si="3"/>
        <v>Gastmannschaft 3</v>
      </c>
      <c r="B61" s="58">
        <v>17</v>
      </c>
      <c r="C61" s="55"/>
      <c r="D61" s="58">
        <v>17</v>
      </c>
      <c r="E61" s="65"/>
      <c r="F61" s="60">
        <v>17</v>
      </c>
      <c r="G61" s="61"/>
    </row>
    <row r="62" spans="1:7" ht="13.5">
      <c r="A62" s="56" t="str">
        <f t="shared" si="3"/>
        <v>Gastmannschaft 3</v>
      </c>
      <c r="B62" s="58">
        <v>18</v>
      </c>
      <c r="C62" s="55"/>
      <c r="D62" s="58">
        <v>18</v>
      </c>
      <c r="E62" s="65"/>
      <c r="F62" s="60">
        <v>18</v>
      </c>
      <c r="G62" s="61"/>
    </row>
    <row r="63" spans="1:7" ht="13.5">
      <c r="A63" s="56" t="str">
        <f t="shared" si="3"/>
        <v>Gastmannschaft 3</v>
      </c>
      <c r="B63" s="58">
        <v>19</v>
      </c>
      <c r="C63" s="55"/>
      <c r="D63" s="58">
        <v>19</v>
      </c>
      <c r="E63" s="65"/>
      <c r="F63" s="60">
        <v>19</v>
      </c>
      <c r="G63" s="61"/>
    </row>
    <row r="64" spans="1:7" ht="13.5">
      <c r="A64" s="56" t="str">
        <f t="shared" si="3"/>
        <v>Gastmannschaft 3</v>
      </c>
      <c r="B64" s="58">
        <v>20</v>
      </c>
      <c r="C64" s="55"/>
      <c r="D64" s="58">
        <v>20</v>
      </c>
      <c r="E64" s="65"/>
      <c r="F64" s="60">
        <v>20</v>
      </c>
      <c r="G64" s="61"/>
    </row>
    <row r="65" spans="1:7" ht="13.5">
      <c r="A65" s="56" t="str">
        <f t="shared" si="3"/>
        <v>Gastmannschaft 3</v>
      </c>
      <c r="B65" s="58">
        <v>21</v>
      </c>
      <c r="C65" s="55"/>
      <c r="D65" s="58">
        <v>21</v>
      </c>
      <c r="E65" s="65"/>
      <c r="F65" s="60">
        <v>21</v>
      </c>
      <c r="G65" s="61"/>
    </row>
    <row r="66" spans="1:7" ht="24.75" customHeight="1">
      <c r="A66" s="27" t="s">
        <v>134</v>
      </c>
      <c r="B66" s="31">
        <v>1</v>
      </c>
      <c r="C66" s="77"/>
      <c r="D66" s="80">
        <v>1</v>
      </c>
      <c r="E66" s="79"/>
      <c r="F66" s="80">
        <v>1</v>
      </c>
      <c r="G66" s="79"/>
    </row>
    <row r="67" spans="1:7" ht="13.5">
      <c r="A67" s="62" t="str">
        <f aca="true" t="shared" si="4" ref="A67:A86">$A$66</f>
        <v>Gastmannschaft 4</v>
      </c>
      <c r="B67" s="63">
        <v>2</v>
      </c>
      <c r="C67" s="55"/>
      <c r="D67" s="63">
        <v>2</v>
      </c>
      <c r="E67" s="65"/>
      <c r="F67" s="60">
        <v>2</v>
      </c>
      <c r="G67" s="64"/>
    </row>
    <row r="68" spans="1:7" ht="13.5">
      <c r="A68" s="62" t="str">
        <f t="shared" si="4"/>
        <v>Gastmannschaft 4</v>
      </c>
      <c r="B68" s="63">
        <v>3</v>
      </c>
      <c r="C68" s="55"/>
      <c r="D68" s="63">
        <v>3</v>
      </c>
      <c r="E68" s="65"/>
      <c r="F68" s="60">
        <v>3</v>
      </c>
      <c r="G68" s="64"/>
    </row>
    <row r="69" spans="1:7" ht="13.5">
      <c r="A69" s="62" t="str">
        <f t="shared" si="4"/>
        <v>Gastmannschaft 4</v>
      </c>
      <c r="B69" s="63">
        <v>4</v>
      </c>
      <c r="C69" s="55"/>
      <c r="D69" s="63">
        <v>4</v>
      </c>
      <c r="E69" s="65"/>
      <c r="F69" s="60">
        <v>4</v>
      </c>
      <c r="G69" s="64"/>
    </row>
    <row r="70" spans="1:7" ht="13.5">
      <c r="A70" s="62" t="str">
        <f t="shared" si="4"/>
        <v>Gastmannschaft 4</v>
      </c>
      <c r="B70" s="63">
        <v>5</v>
      </c>
      <c r="C70" s="55"/>
      <c r="D70" s="63">
        <v>5</v>
      </c>
      <c r="E70" s="65"/>
      <c r="F70" s="60">
        <v>5</v>
      </c>
      <c r="G70" s="64"/>
    </row>
    <row r="71" spans="1:7" ht="13.5">
      <c r="A71" s="62" t="str">
        <f t="shared" si="4"/>
        <v>Gastmannschaft 4</v>
      </c>
      <c r="B71" s="63">
        <v>6</v>
      </c>
      <c r="C71" s="55"/>
      <c r="D71" s="63">
        <v>6</v>
      </c>
      <c r="E71" s="65"/>
      <c r="F71" s="60">
        <v>6</v>
      </c>
      <c r="G71" s="64"/>
    </row>
    <row r="72" spans="1:7" ht="13.5">
      <c r="A72" s="62" t="str">
        <f t="shared" si="4"/>
        <v>Gastmannschaft 4</v>
      </c>
      <c r="B72" s="63">
        <v>7</v>
      </c>
      <c r="C72" s="55"/>
      <c r="D72" s="63">
        <v>7</v>
      </c>
      <c r="E72" s="65"/>
      <c r="F72" s="60">
        <v>7</v>
      </c>
      <c r="G72" s="64"/>
    </row>
    <row r="73" spans="1:7" ht="13.5">
      <c r="A73" s="62" t="str">
        <f t="shared" si="4"/>
        <v>Gastmannschaft 4</v>
      </c>
      <c r="B73" s="63">
        <v>8</v>
      </c>
      <c r="C73" s="55"/>
      <c r="D73" s="63">
        <v>8</v>
      </c>
      <c r="E73" s="65"/>
      <c r="F73" s="60">
        <v>8</v>
      </c>
      <c r="G73" s="64"/>
    </row>
    <row r="74" spans="1:7" ht="13.5">
      <c r="A74" s="62" t="str">
        <f t="shared" si="4"/>
        <v>Gastmannschaft 4</v>
      </c>
      <c r="B74" s="63">
        <v>9</v>
      </c>
      <c r="C74" s="55"/>
      <c r="D74" s="63">
        <v>9</v>
      </c>
      <c r="E74" s="65"/>
      <c r="F74" s="60">
        <v>9</v>
      </c>
      <c r="G74" s="64"/>
    </row>
    <row r="75" spans="1:7" ht="13.5">
      <c r="A75" s="62" t="str">
        <f t="shared" si="4"/>
        <v>Gastmannschaft 4</v>
      </c>
      <c r="B75" s="63">
        <v>10</v>
      </c>
      <c r="C75" s="55"/>
      <c r="D75" s="63">
        <v>10</v>
      </c>
      <c r="E75" s="65"/>
      <c r="F75" s="60">
        <v>10</v>
      </c>
      <c r="G75" s="64"/>
    </row>
    <row r="76" spans="1:7" ht="13.5">
      <c r="A76" s="62" t="str">
        <f t="shared" si="4"/>
        <v>Gastmannschaft 4</v>
      </c>
      <c r="B76" s="63">
        <v>11</v>
      </c>
      <c r="C76" s="55"/>
      <c r="D76" s="63">
        <v>11</v>
      </c>
      <c r="E76" s="65"/>
      <c r="F76" s="60">
        <v>11</v>
      </c>
      <c r="G76" s="64"/>
    </row>
    <row r="77" spans="1:7" ht="13.5">
      <c r="A77" s="62" t="str">
        <f t="shared" si="4"/>
        <v>Gastmannschaft 4</v>
      </c>
      <c r="B77" s="63">
        <v>12</v>
      </c>
      <c r="C77" s="55"/>
      <c r="D77" s="63">
        <v>12</v>
      </c>
      <c r="E77" s="65"/>
      <c r="F77" s="60">
        <v>12</v>
      </c>
      <c r="G77" s="64"/>
    </row>
    <row r="78" spans="1:7" ht="13.5">
      <c r="A78" s="62" t="str">
        <f t="shared" si="4"/>
        <v>Gastmannschaft 4</v>
      </c>
      <c r="B78" s="63">
        <v>13</v>
      </c>
      <c r="C78" s="55"/>
      <c r="D78" s="63">
        <v>13</v>
      </c>
      <c r="E78" s="65"/>
      <c r="F78" s="60">
        <v>13</v>
      </c>
      <c r="G78" s="64"/>
    </row>
    <row r="79" spans="1:7" ht="13.5">
      <c r="A79" s="62" t="str">
        <f t="shared" si="4"/>
        <v>Gastmannschaft 4</v>
      </c>
      <c r="B79" s="63">
        <v>14</v>
      </c>
      <c r="C79" s="55"/>
      <c r="D79" s="63">
        <v>14</v>
      </c>
      <c r="E79" s="65"/>
      <c r="F79" s="60">
        <v>14</v>
      </c>
      <c r="G79" s="64"/>
    </row>
    <row r="80" spans="1:7" ht="13.5">
      <c r="A80" s="62" t="str">
        <f t="shared" si="4"/>
        <v>Gastmannschaft 4</v>
      </c>
      <c r="B80" s="63">
        <v>15</v>
      </c>
      <c r="C80" s="55"/>
      <c r="D80" s="63">
        <v>15</v>
      </c>
      <c r="E80" s="65"/>
      <c r="F80" s="60">
        <v>15</v>
      </c>
      <c r="G80" s="64"/>
    </row>
    <row r="81" spans="1:7" ht="13.5">
      <c r="A81" s="62" t="str">
        <f t="shared" si="4"/>
        <v>Gastmannschaft 4</v>
      </c>
      <c r="B81" s="63">
        <v>16</v>
      </c>
      <c r="C81" s="55"/>
      <c r="D81" s="63">
        <v>16</v>
      </c>
      <c r="E81" s="65"/>
      <c r="F81" s="60">
        <v>16</v>
      </c>
      <c r="G81" s="64"/>
    </row>
    <row r="82" spans="1:7" ht="13.5">
      <c r="A82" s="62" t="str">
        <f t="shared" si="4"/>
        <v>Gastmannschaft 4</v>
      </c>
      <c r="B82" s="63">
        <v>17</v>
      </c>
      <c r="C82" s="55"/>
      <c r="D82" s="63">
        <v>17</v>
      </c>
      <c r="E82" s="65"/>
      <c r="F82" s="60">
        <v>17</v>
      </c>
      <c r="G82" s="64"/>
    </row>
    <row r="83" spans="1:7" ht="13.5">
      <c r="A83" s="62" t="str">
        <f t="shared" si="4"/>
        <v>Gastmannschaft 4</v>
      </c>
      <c r="B83" s="63">
        <v>18</v>
      </c>
      <c r="C83" s="55"/>
      <c r="D83" s="63">
        <v>18</v>
      </c>
      <c r="E83" s="65"/>
      <c r="F83" s="60">
        <v>18</v>
      </c>
      <c r="G83" s="64"/>
    </row>
    <row r="84" spans="1:7" ht="13.5">
      <c r="A84" s="62" t="str">
        <f t="shared" si="4"/>
        <v>Gastmannschaft 4</v>
      </c>
      <c r="B84" s="63">
        <v>19</v>
      </c>
      <c r="C84" s="55"/>
      <c r="D84" s="63">
        <v>19</v>
      </c>
      <c r="E84" s="65"/>
      <c r="F84" s="60">
        <v>19</v>
      </c>
      <c r="G84" s="64"/>
    </row>
    <row r="85" spans="1:7" ht="13.5">
      <c r="A85" s="62" t="str">
        <f t="shared" si="4"/>
        <v>Gastmannschaft 4</v>
      </c>
      <c r="B85" s="63">
        <v>20</v>
      </c>
      <c r="C85" s="55"/>
      <c r="D85" s="63">
        <v>20</v>
      </c>
      <c r="E85" s="65"/>
      <c r="F85" s="60">
        <v>20</v>
      </c>
      <c r="G85" s="64"/>
    </row>
    <row r="86" spans="1:7" ht="13.5">
      <c r="A86" s="62" t="str">
        <f t="shared" si="4"/>
        <v>Gastmannschaft 4</v>
      </c>
      <c r="B86" s="63">
        <v>21</v>
      </c>
      <c r="C86" s="55"/>
      <c r="D86" s="63">
        <v>21</v>
      </c>
      <c r="E86" s="65"/>
      <c r="F86" s="60">
        <v>21</v>
      </c>
      <c r="G86" s="64"/>
    </row>
    <row r="87" spans="1:7" ht="24.75" customHeight="1">
      <c r="A87" s="27" t="s">
        <v>135</v>
      </c>
      <c r="B87" s="30">
        <v>1</v>
      </c>
      <c r="C87" s="77"/>
      <c r="D87" s="78">
        <v>1</v>
      </c>
      <c r="E87" s="79"/>
      <c r="F87" s="80">
        <v>1</v>
      </c>
      <c r="G87" s="79"/>
    </row>
    <row r="88" spans="1:13" ht="13.5">
      <c r="A88" s="56" t="str">
        <f aca="true" t="shared" si="5" ref="A88:A107">$A$87</f>
        <v>Gastmannschaft 5</v>
      </c>
      <c r="B88" s="58">
        <v>2</v>
      </c>
      <c r="C88" s="55"/>
      <c r="D88" s="63">
        <v>2</v>
      </c>
      <c r="E88" s="65"/>
      <c r="F88" s="60">
        <v>2</v>
      </c>
      <c r="G88" s="61"/>
      <c r="H88" s="26" t="s">
        <v>53</v>
      </c>
      <c r="I88" s="26" t="s">
        <v>54</v>
      </c>
      <c r="J88" s="26" t="s">
        <v>55</v>
      </c>
      <c r="K88" s="26" t="s">
        <v>56</v>
      </c>
      <c r="L88" s="26" t="s">
        <v>57</v>
      </c>
      <c r="M88" s="26" t="s">
        <v>58</v>
      </c>
    </row>
    <row r="89" spans="1:7" ht="13.5">
      <c r="A89" s="56" t="str">
        <f t="shared" si="5"/>
        <v>Gastmannschaft 5</v>
      </c>
      <c r="B89" s="58">
        <v>3</v>
      </c>
      <c r="C89" s="55"/>
      <c r="D89" s="63">
        <v>3</v>
      </c>
      <c r="E89" s="65"/>
      <c r="F89" s="60">
        <v>3</v>
      </c>
      <c r="G89" s="61"/>
    </row>
    <row r="90" spans="1:7" ht="13.5">
      <c r="A90" s="56" t="str">
        <f t="shared" si="5"/>
        <v>Gastmannschaft 5</v>
      </c>
      <c r="B90" s="58">
        <v>4</v>
      </c>
      <c r="C90" s="55"/>
      <c r="D90" s="63">
        <v>4</v>
      </c>
      <c r="E90" s="65"/>
      <c r="F90" s="60">
        <v>4</v>
      </c>
      <c r="G90" s="61"/>
    </row>
    <row r="91" spans="1:7" ht="13.5">
      <c r="A91" s="56" t="str">
        <f t="shared" si="5"/>
        <v>Gastmannschaft 5</v>
      </c>
      <c r="B91" s="58">
        <v>5</v>
      </c>
      <c r="C91" s="55"/>
      <c r="D91" s="63">
        <v>5</v>
      </c>
      <c r="E91" s="65"/>
      <c r="F91" s="60">
        <v>5</v>
      </c>
      <c r="G91" s="61"/>
    </row>
    <row r="92" spans="1:7" ht="13.5">
      <c r="A92" s="56" t="str">
        <f t="shared" si="5"/>
        <v>Gastmannschaft 5</v>
      </c>
      <c r="B92" s="58">
        <v>6</v>
      </c>
      <c r="C92" s="55"/>
      <c r="D92" s="63">
        <v>6</v>
      </c>
      <c r="E92" s="65"/>
      <c r="F92" s="60">
        <v>6</v>
      </c>
      <c r="G92" s="61"/>
    </row>
    <row r="93" spans="1:7" ht="13.5">
      <c r="A93" s="56" t="str">
        <f t="shared" si="5"/>
        <v>Gastmannschaft 5</v>
      </c>
      <c r="B93" s="58">
        <v>7</v>
      </c>
      <c r="C93" s="55"/>
      <c r="D93" s="63">
        <v>7</v>
      </c>
      <c r="E93" s="65"/>
      <c r="F93" s="60">
        <v>7</v>
      </c>
      <c r="G93" s="61"/>
    </row>
    <row r="94" spans="1:7" ht="13.5">
      <c r="A94" s="56" t="str">
        <f t="shared" si="5"/>
        <v>Gastmannschaft 5</v>
      </c>
      <c r="B94" s="58">
        <v>8</v>
      </c>
      <c r="C94" s="55"/>
      <c r="D94" s="63">
        <v>8</v>
      </c>
      <c r="E94" s="65"/>
      <c r="F94" s="60">
        <v>8</v>
      </c>
      <c r="G94" s="61"/>
    </row>
    <row r="95" spans="1:7" ht="13.5">
      <c r="A95" s="56" t="str">
        <f t="shared" si="5"/>
        <v>Gastmannschaft 5</v>
      </c>
      <c r="B95" s="58">
        <v>9</v>
      </c>
      <c r="C95" s="55"/>
      <c r="D95" s="63">
        <v>9</v>
      </c>
      <c r="E95" s="65"/>
      <c r="F95" s="60">
        <v>9</v>
      </c>
      <c r="G95" s="61"/>
    </row>
    <row r="96" spans="1:7" ht="13.5">
      <c r="A96" s="56" t="str">
        <f t="shared" si="5"/>
        <v>Gastmannschaft 5</v>
      </c>
      <c r="B96" s="58">
        <v>10</v>
      </c>
      <c r="C96" s="55"/>
      <c r="D96" s="63">
        <v>10</v>
      </c>
      <c r="E96" s="65"/>
      <c r="F96" s="60">
        <v>10</v>
      </c>
      <c r="G96" s="61"/>
    </row>
    <row r="97" spans="1:7" ht="13.5">
      <c r="A97" s="56" t="str">
        <f t="shared" si="5"/>
        <v>Gastmannschaft 5</v>
      </c>
      <c r="B97" s="58">
        <v>11</v>
      </c>
      <c r="C97" s="55"/>
      <c r="D97" s="63">
        <v>11</v>
      </c>
      <c r="E97" s="65"/>
      <c r="F97" s="60">
        <v>11</v>
      </c>
      <c r="G97" s="61"/>
    </row>
    <row r="98" spans="1:7" ht="13.5">
      <c r="A98" s="56" t="str">
        <f t="shared" si="5"/>
        <v>Gastmannschaft 5</v>
      </c>
      <c r="B98" s="58">
        <v>12</v>
      </c>
      <c r="C98" s="55"/>
      <c r="D98" s="63">
        <v>12</v>
      </c>
      <c r="E98" s="65"/>
      <c r="F98" s="60">
        <v>12</v>
      </c>
      <c r="G98" s="61"/>
    </row>
    <row r="99" spans="1:7" ht="13.5">
      <c r="A99" s="56" t="str">
        <f t="shared" si="5"/>
        <v>Gastmannschaft 5</v>
      </c>
      <c r="B99" s="58">
        <v>13</v>
      </c>
      <c r="C99" s="55"/>
      <c r="D99" s="63">
        <v>13</v>
      </c>
      <c r="E99" s="65"/>
      <c r="F99" s="60">
        <v>13</v>
      </c>
      <c r="G99" s="61"/>
    </row>
    <row r="100" spans="1:7" ht="13.5">
      <c r="A100" s="56" t="str">
        <f t="shared" si="5"/>
        <v>Gastmannschaft 5</v>
      </c>
      <c r="B100" s="58">
        <v>14</v>
      </c>
      <c r="C100" s="55"/>
      <c r="D100" s="63">
        <v>14</v>
      </c>
      <c r="E100" s="65"/>
      <c r="F100" s="60">
        <v>14</v>
      </c>
      <c r="G100" s="61"/>
    </row>
    <row r="101" spans="1:7" ht="13.5">
      <c r="A101" s="56" t="str">
        <f t="shared" si="5"/>
        <v>Gastmannschaft 5</v>
      </c>
      <c r="B101" s="58">
        <v>15</v>
      </c>
      <c r="C101" s="55"/>
      <c r="D101" s="63">
        <v>15</v>
      </c>
      <c r="E101" s="65"/>
      <c r="F101" s="60">
        <v>15</v>
      </c>
      <c r="G101" s="61"/>
    </row>
    <row r="102" spans="1:7" ht="13.5">
      <c r="A102" s="56" t="str">
        <f t="shared" si="5"/>
        <v>Gastmannschaft 5</v>
      </c>
      <c r="B102" s="58">
        <v>16</v>
      </c>
      <c r="C102" s="55"/>
      <c r="D102" s="63">
        <v>16</v>
      </c>
      <c r="E102" s="65"/>
      <c r="F102" s="60">
        <v>16</v>
      </c>
      <c r="G102" s="61"/>
    </row>
    <row r="103" spans="1:7" ht="13.5">
      <c r="A103" s="56" t="str">
        <f t="shared" si="5"/>
        <v>Gastmannschaft 5</v>
      </c>
      <c r="B103" s="58">
        <v>17</v>
      </c>
      <c r="C103" s="55"/>
      <c r="D103" s="63">
        <v>17</v>
      </c>
      <c r="E103" s="65"/>
      <c r="F103" s="60">
        <v>17</v>
      </c>
      <c r="G103" s="61"/>
    </row>
    <row r="104" spans="1:7" ht="13.5">
      <c r="A104" s="56" t="str">
        <f t="shared" si="5"/>
        <v>Gastmannschaft 5</v>
      </c>
      <c r="B104" s="58">
        <v>18</v>
      </c>
      <c r="C104" s="55"/>
      <c r="D104" s="63">
        <v>18</v>
      </c>
      <c r="E104" s="65"/>
      <c r="F104" s="60">
        <v>18</v>
      </c>
      <c r="G104" s="61"/>
    </row>
    <row r="105" spans="1:7" ht="13.5">
      <c r="A105" s="56" t="str">
        <f t="shared" si="5"/>
        <v>Gastmannschaft 5</v>
      </c>
      <c r="B105" s="58">
        <v>19</v>
      </c>
      <c r="C105" s="55"/>
      <c r="D105" s="63">
        <v>19</v>
      </c>
      <c r="E105" s="65"/>
      <c r="F105" s="60">
        <v>19</v>
      </c>
      <c r="G105" s="61"/>
    </row>
    <row r="106" spans="1:7" ht="13.5">
      <c r="A106" s="56" t="str">
        <f t="shared" si="5"/>
        <v>Gastmannschaft 5</v>
      </c>
      <c r="B106" s="58">
        <v>20</v>
      </c>
      <c r="C106" s="55"/>
      <c r="D106" s="63">
        <v>20</v>
      </c>
      <c r="E106" s="65"/>
      <c r="F106" s="60">
        <v>20</v>
      </c>
      <c r="G106" s="61"/>
    </row>
    <row r="107" spans="1:7" ht="13.5">
      <c r="A107" s="56" t="str">
        <f t="shared" si="5"/>
        <v>Gastmannschaft 5</v>
      </c>
      <c r="B107" s="58">
        <v>21</v>
      </c>
      <c r="C107" s="55"/>
      <c r="D107" s="63">
        <v>21</v>
      </c>
      <c r="E107" s="65"/>
      <c r="F107" s="60">
        <v>21</v>
      </c>
      <c r="G107" s="61"/>
    </row>
    <row r="108" spans="1:7" ht="24.75" customHeight="1">
      <c r="A108" s="27" t="s">
        <v>136</v>
      </c>
      <c r="B108" s="31">
        <v>1</v>
      </c>
      <c r="C108" s="77"/>
      <c r="D108" s="80">
        <v>1</v>
      </c>
      <c r="E108" s="79"/>
      <c r="F108" s="80">
        <v>1</v>
      </c>
      <c r="G108" s="79"/>
    </row>
    <row r="109" spans="1:7" ht="13.5">
      <c r="A109" s="62" t="str">
        <f aca="true" t="shared" si="6" ref="A109:A128">$A$108</f>
        <v>Gastmannschaft 6</v>
      </c>
      <c r="B109" s="63">
        <v>2</v>
      </c>
      <c r="C109" s="55"/>
      <c r="D109" s="63">
        <v>2</v>
      </c>
      <c r="E109" s="65"/>
      <c r="F109" s="60">
        <v>2</v>
      </c>
      <c r="G109" s="64"/>
    </row>
    <row r="110" spans="1:7" ht="13.5">
      <c r="A110" s="62" t="str">
        <f t="shared" si="6"/>
        <v>Gastmannschaft 6</v>
      </c>
      <c r="B110" s="63">
        <v>3</v>
      </c>
      <c r="C110" s="55"/>
      <c r="D110" s="63">
        <v>3</v>
      </c>
      <c r="E110" s="65"/>
      <c r="F110" s="60">
        <v>3</v>
      </c>
      <c r="G110" s="64"/>
    </row>
    <row r="111" spans="1:7" ht="13.5">
      <c r="A111" s="62" t="str">
        <f t="shared" si="6"/>
        <v>Gastmannschaft 6</v>
      </c>
      <c r="B111" s="63">
        <v>4</v>
      </c>
      <c r="C111" s="55"/>
      <c r="D111" s="63">
        <v>4</v>
      </c>
      <c r="E111" s="65"/>
      <c r="F111" s="60">
        <v>4</v>
      </c>
      <c r="G111" s="64"/>
    </row>
    <row r="112" spans="1:7" ht="13.5">
      <c r="A112" s="62" t="str">
        <f t="shared" si="6"/>
        <v>Gastmannschaft 6</v>
      </c>
      <c r="B112" s="63">
        <v>5</v>
      </c>
      <c r="C112" s="55"/>
      <c r="D112" s="63">
        <v>5</v>
      </c>
      <c r="E112" s="65"/>
      <c r="F112" s="60">
        <v>5</v>
      </c>
      <c r="G112" s="64"/>
    </row>
    <row r="113" spans="1:7" ht="13.5">
      <c r="A113" s="62" t="str">
        <f t="shared" si="6"/>
        <v>Gastmannschaft 6</v>
      </c>
      <c r="B113" s="63">
        <v>6</v>
      </c>
      <c r="C113" s="55"/>
      <c r="D113" s="63">
        <v>6</v>
      </c>
      <c r="E113" s="65"/>
      <c r="F113" s="60">
        <v>6</v>
      </c>
      <c r="G113" s="64"/>
    </row>
    <row r="114" spans="1:7" ht="13.5">
      <c r="A114" s="62" t="str">
        <f t="shared" si="6"/>
        <v>Gastmannschaft 6</v>
      </c>
      <c r="B114" s="63">
        <v>7</v>
      </c>
      <c r="C114" s="55"/>
      <c r="D114" s="63">
        <v>7</v>
      </c>
      <c r="E114" s="65"/>
      <c r="F114" s="60">
        <v>7</v>
      </c>
      <c r="G114" s="64"/>
    </row>
    <row r="115" spans="1:7" ht="13.5">
      <c r="A115" s="62" t="str">
        <f t="shared" si="6"/>
        <v>Gastmannschaft 6</v>
      </c>
      <c r="B115" s="63">
        <v>8</v>
      </c>
      <c r="C115" s="55"/>
      <c r="D115" s="63">
        <v>8</v>
      </c>
      <c r="E115" s="65"/>
      <c r="F115" s="60">
        <v>8</v>
      </c>
      <c r="G115" s="64"/>
    </row>
    <row r="116" spans="1:7" ht="13.5">
      <c r="A116" s="62" t="str">
        <f t="shared" si="6"/>
        <v>Gastmannschaft 6</v>
      </c>
      <c r="B116" s="63">
        <v>9</v>
      </c>
      <c r="C116" s="55"/>
      <c r="D116" s="63">
        <v>9</v>
      </c>
      <c r="E116" s="65"/>
      <c r="F116" s="60">
        <v>9</v>
      </c>
      <c r="G116" s="64"/>
    </row>
    <row r="117" spans="1:7" ht="13.5">
      <c r="A117" s="62" t="str">
        <f t="shared" si="6"/>
        <v>Gastmannschaft 6</v>
      </c>
      <c r="B117" s="63">
        <v>10</v>
      </c>
      <c r="C117" s="55"/>
      <c r="D117" s="63">
        <v>10</v>
      </c>
      <c r="E117" s="65"/>
      <c r="F117" s="60">
        <v>10</v>
      </c>
      <c r="G117" s="64"/>
    </row>
    <row r="118" spans="1:7" ht="13.5">
      <c r="A118" s="62" t="str">
        <f t="shared" si="6"/>
        <v>Gastmannschaft 6</v>
      </c>
      <c r="B118" s="63">
        <v>11</v>
      </c>
      <c r="C118" s="55"/>
      <c r="D118" s="63">
        <v>11</v>
      </c>
      <c r="E118" s="65"/>
      <c r="F118" s="60">
        <v>11</v>
      </c>
      <c r="G118" s="64"/>
    </row>
    <row r="119" spans="1:7" ht="13.5">
      <c r="A119" s="62" t="str">
        <f t="shared" si="6"/>
        <v>Gastmannschaft 6</v>
      </c>
      <c r="B119" s="63">
        <v>12</v>
      </c>
      <c r="C119" s="55"/>
      <c r="D119" s="63">
        <v>12</v>
      </c>
      <c r="E119" s="65"/>
      <c r="F119" s="60">
        <v>12</v>
      </c>
      <c r="G119" s="64"/>
    </row>
    <row r="120" spans="1:7" ht="13.5">
      <c r="A120" s="62" t="str">
        <f t="shared" si="6"/>
        <v>Gastmannschaft 6</v>
      </c>
      <c r="B120" s="63">
        <v>13</v>
      </c>
      <c r="C120" s="55"/>
      <c r="D120" s="63">
        <v>13</v>
      </c>
      <c r="E120" s="65"/>
      <c r="F120" s="60">
        <v>13</v>
      </c>
      <c r="G120" s="64"/>
    </row>
    <row r="121" spans="1:7" ht="13.5">
      <c r="A121" s="62" t="str">
        <f t="shared" si="6"/>
        <v>Gastmannschaft 6</v>
      </c>
      <c r="B121" s="63">
        <v>14</v>
      </c>
      <c r="C121" s="55"/>
      <c r="D121" s="63">
        <v>14</v>
      </c>
      <c r="E121" s="65"/>
      <c r="F121" s="60">
        <v>14</v>
      </c>
      <c r="G121" s="64"/>
    </row>
    <row r="122" spans="1:7" ht="13.5">
      <c r="A122" s="62" t="str">
        <f t="shared" si="6"/>
        <v>Gastmannschaft 6</v>
      </c>
      <c r="B122" s="63">
        <v>15</v>
      </c>
      <c r="C122" s="55"/>
      <c r="D122" s="63">
        <v>15</v>
      </c>
      <c r="E122" s="65"/>
      <c r="F122" s="60">
        <v>15</v>
      </c>
      <c r="G122" s="64"/>
    </row>
    <row r="123" spans="1:7" ht="13.5">
      <c r="A123" s="62" t="str">
        <f t="shared" si="6"/>
        <v>Gastmannschaft 6</v>
      </c>
      <c r="B123" s="63">
        <v>16</v>
      </c>
      <c r="C123" s="55"/>
      <c r="D123" s="63">
        <v>16</v>
      </c>
      <c r="E123" s="65"/>
      <c r="F123" s="60">
        <v>16</v>
      </c>
      <c r="G123" s="64"/>
    </row>
    <row r="124" spans="1:7" ht="13.5">
      <c r="A124" s="62" t="str">
        <f t="shared" si="6"/>
        <v>Gastmannschaft 6</v>
      </c>
      <c r="B124" s="63">
        <v>17</v>
      </c>
      <c r="C124" s="55"/>
      <c r="D124" s="63">
        <v>17</v>
      </c>
      <c r="E124" s="65"/>
      <c r="F124" s="60">
        <v>17</v>
      </c>
      <c r="G124" s="64"/>
    </row>
    <row r="125" spans="1:7" ht="13.5">
      <c r="A125" s="62" t="str">
        <f t="shared" si="6"/>
        <v>Gastmannschaft 6</v>
      </c>
      <c r="B125" s="63">
        <v>18</v>
      </c>
      <c r="C125" s="55"/>
      <c r="D125" s="63">
        <v>18</v>
      </c>
      <c r="E125" s="65"/>
      <c r="F125" s="60">
        <v>18</v>
      </c>
      <c r="G125" s="64"/>
    </row>
    <row r="126" spans="1:7" ht="13.5">
      <c r="A126" s="62" t="str">
        <f t="shared" si="6"/>
        <v>Gastmannschaft 6</v>
      </c>
      <c r="B126" s="63">
        <v>19</v>
      </c>
      <c r="C126" s="55"/>
      <c r="D126" s="63">
        <v>19</v>
      </c>
      <c r="E126" s="65"/>
      <c r="F126" s="60">
        <v>19</v>
      </c>
      <c r="G126" s="64"/>
    </row>
    <row r="127" spans="1:7" ht="13.5">
      <c r="A127" s="62" t="str">
        <f t="shared" si="6"/>
        <v>Gastmannschaft 6</v>
      </c>
      <c r="B127" s="63">
        <v>20</v>
      </c>
      <c r="C127" s="55"/>
      <c r="D127" s="63">
        <v>20</v>
      </c>
      <c r="E127" s="65"/>
      <c r="F127" s="60">
        <v>20</v>
      </c>
      <c r="G127" s="64"/>
    </row>
    <row r="128" spans="1:7" ht="13.5">
      <c r="A128" s="62" t="str">
        <f t="shared" si="6"/>
        <v>Gastmannschaft 6</v>
      </c>
      <c r="B128" s="63">
        <v>21</v>
      </c>
      <c r="C128" s="55"/>
      <c r="D128" s="63">
        <v>21</v>
      </c>
      <c r="E128" s="65"/>
      <c r="F128" s="60">
        <v>21</v>
      </c>
      <c r="G128" s="64"/>
    </row>
    <row r="129" spans="1:7" ht="24">
      <c r="A129" s="27" t="s">
        <v>137</v>
      </c>
      <c r="B129" s="31">
        <v>1</v>
      </c>
      <c r="C129" s="77"/>
      <c r="D129" s="80">
        <v>1</v>
      </c>
      <c r="E129" s="79"/>
      <c r="F129" s="80">
        <v>1</v>
      </c>
      <c r="G129" s="79"/>
    </row>
    <row r="130" spans="1:7" ht="13.5">
      <c r="A130" s="62" t="str">
        <f aca="true" t="shared" si="7" ref="A130:A149">$A$129</f>
        <v>Gastmannschaft 7</v>
      </c>
      <c r="B130" s="58">
        <v>2</v>
      </c>
      <c r="C130" s="55"/>
      <c r="D130" s="63">
        <v>2</v>
      </c>
      <c r="E130" s="99"/>
      <c r="F130" s="60">
        <v>2</v>
      </c>
      <c r="G130" s="61"/>
    </row>
    <row r="131" spans="1:7" ht="13.5">
      <c r="A131" s="62" t="str">
        <f t="shared" si="7"/>
        <v>Gastmannschaft 7</v>
      </c>
      <c r="B131" s="58">
        <v>3</v>
      </c>
      <c r="C131" s="55"/>
      <c r="D131" s="63">
        <v>3</v>
      </c>
      <c r="E131" s="99"/>
      <c r="F131" s="60">
        <v>3</v>
      </c>
      <c r="G131" s="61"/>
    </row>
    <row r="132" spans="1:7" ht="13.5">
      <c r="A132" s="62" t="str">
        <f t="shared" si="7"/>
        <v>Gastmannschaft 7</v>
      </c>
      <c r="B132" s="58">
        <v>4</v>
      </c>
      <c r="C132" s="55"/>
      <c r="D132" s="63">
        <v>4</v>
      </c>
      <c r="E132" s="99"/>
      <c r="F132" s="60">
        <v>4</v>
      </c>
      <c r="G132" s="61"/>
    </row>
    <row r="133" spans="1:7" ht="13.5">
      <c r="A133" s="62" t="str">
        <f t="shared" si="7"/>
        <v>Gastmannschaft 7</v>
      </c>
      <c r="B133" s="58">
        <v>5</v>
      </c>
      <c r="C133" s="55"/>
      <c r="D133" s="63">
        <v>5</v>
      </c>
      <c r="E133" s="99"/>
      <c r="F133" s="60">
        <v>5</v>
      </c>
      <c r="G133" s="61"/>
    </row>
    <row r="134" spans="1:7" ht="13.5">
      <c r="A134" s="62" t="str">
        <f t="shared" si="7"/>
        <v>Gastmannschaft 7</v>
      </c>
      <c r="B134" s="58">
        <v>6</v>
      </c>
      <c r="C134" s="55"/>
      <c r="D134" s="63">
        <v>6</v>
      </c>
      <c r="E134" s="99"/>
      <c r="F134" s="60">
        <v>6</v>
      </c>
      <c r="G134" s="61"/>
    </row>
    <row r="135" spans="1:7" ht="13.5">
      <c r="A135" s="62" t="str">
        <f t="shared" si="7"/>
        <v>Gastmannschaft 7</v>
      </c>
      <c r="B135" s="58">
        <v>7</v>
      </c>
      <c r="C135" s="55"/>
      <c r="D135" s="63">
        <v>7</v>
      </c>
      <c r="E135" s="99"/>
      <c r="F135" s="60">
        <v>7</v>
      </c>
      <c r="G135" s="61"/>
    </row>
    <row r="136" spans="1:7" ht="13.5">
      <c r="A136" s="62" t="str">
        <f t="shared" si="7"/>
        <v>Gastmannschaft 7</v>
      </c>
      <c r="B136" s="58">
        <v>8</v>
      </c>
      <c r="C136" s="55"/>
      <c r="D136" s="63">
        <v>8</v>
      </c>
      <c r="E136" s="99"/>
      <c r="F136" s="60">
        <v>8</v>
      </c>
      <c r="G136" s="61"/>
    </row>
    <row r="137" spans="1:7" ht="13.5">
      <c r="A137" s="62" t="str">
        <f t="shared" si="7"/>
        <v>Gastmannschaft 7</v>
      </c>
      <c r="B137" s="58">
        <v>9</v>
      </c>
      <c r="C137" s="55" t="s">
        <v>71</v>
      </c>
      <c r="D137" s="63">
        <v>9</v>
      </c>
      <c r="E137" s="65" t="s">
        <v>71</v>
      </c>
      <c r="F137" s="60">
        <v>9</v>
      </c>
      <c r="G137" s="61" t="s">
        <v>71</v>
      </c>
    </row>
    <row r="138" spans="1:7" ht="13.5">
      <c r="A138" s="62" t="str">
        <f t="shared" si="7"/>
        <v>Gastmannschaft 7</v>
      </c>
      <c r="B138" s="58">
        <v>10</v>
      </c>
      <c r="C138" s="55" t="s">
        <v>71</v>
      </c>
      <c r="D138" s="63">
        <v>10</v>
      </c>
      <c r="E138" s="65" t="s">
        <v>71</v>
      </c>
      <c r="F138" s="60">
        <v>10</v>
      </c>
      <c r="G138" s="61" t="s">
        <v>71</v>
      </c>
    </row>
    <row r="139" spans="1:7" ht="13.5">
      <c r="A139" s="62" t="str">
        <f t="shared" si="7"/>
        <v>Gastmannschaft 7</v>
      </c>
      <c r="B139" s="58">
        <v>11</v>
      </c>
      <c r="C139" s="55"/>
      <c r="D139" s="63">
        <v>11</v>
      </c>
      <c r="E139" s="65"/>
      <c r="F139" s="60">
        <v>11</v>
      </c>
      <c r="G139" s="61"/>
    </row>
    <row r="140" spans="1:7" ht="13.5">
      <c r="A140" s="62" t="str">
        <f t="shared" si="7"/>
        <v>Gastmannschaft 7</v>
      </c>
      <c r="B140" s="58">
        <v>12</v>
      </c>
      <c r="C140" s="55"/>
      <c r="D140" s="63">
        <v>12</v>
      </c>
      <c r="E140" s="65"/>
      <c r="F140" s="60">
        <v>12</v>
      </c>
      <c r="G140" s="61"/>
    </row>
    <row r="141" spans="1:7" ht="13.5">
      <c r="A141" s="62" t="str">
        <f t="shared" si="7"/>
        <v>Gastmannschaft 7</v>
      </c>
      <c r="B141" s="58">
        <v>13</v>
      </c>
      <c r="C141" s="55"/>
      <c r="D141" s="63">
        <v>13</v>
      </c>
      <c r="E141" s="65"/>
      <c r="F141" s="60">
        <v>13</v>
      </c>
      <c r="G141" s="61"/>
    </row>
    <row r="142" spans="1:7" ht="13.5">
      <c r="A142" s="62" t="str">
        <f t="shared" si="7"/>
        <v>Gastmannschaft 7</v>
      </c>
      <c r="B142" s="58">
        <v>14</v>
      </c>
      <c r="C142" s="55"/>
      <c r="D142" s="63">
        <v>14</v>
      </c>
      <c r="E142" s="65"/>
      <c r="F142" s="60">
        <v>14</v>
      </c>
      <c r="G142" s="61"/>
    </row>
    <row r="143" spans="1:7" ht="13.5">
      <c r="A143" s="62" t="str">
        <f t="shared" si="7"/>
        <v>Gastmannschaft 7</v>
      </c>
      <c r="B143" s="58">
        <v>15</v>
      </c>
      <c r="C143" s="55"/>
      <c r="D143" s="63">
        <v>15</v>
      </c>
      <c r="E143" s="65"/>
      <c r="F143" s="60">
        <v>15</v>
      </c>
      <c r="G143" s="61"/>
    </row>
    <row r="144" spans="1:7" ht="13.5">
      <c r="A144" s="62" t="str">
        <f t="shared" si="7"/>
        <v>Gastmannschaft 7</v>
      </c>
      <c r="B144" s="58">
        <v>16</v>
      </c>
      <c r="C144" s="55"/>
      <c r="D144" s="63">
        <v>16</v>
      </c>
      <c r="E144" s="65"/>
      <c r="F144" s="60">
        <v>16</v>
      </c>
      <c r="G144" s="61"/>
    </row>
    <row r="145" spans="1:7" ht="13.5">
      <c r="A145" s="62" t="str">
        <f t="shared" si="7"/>
        <v>Gastmannschaft 7</v>
      </c>
      <c r="B145" s="58">
        <v>17</v>
      </c>
      <c r="C145" s="55"/>
      <c r="D145" s="63">
        <v>17</v>
      </c>
      <c r="E145" s="65"/>
      <c r="F145" s="60">
        <v>17</v>
      </c>
      <c r="G145" s="61"/>
    </row>
    <row r="146" spans="1:7" ht="13.5">
      <c r="A146" s="62" t="str">
        <f t="shared" si="7"/>
        <v>Gastmannschaft 7</v>
      </c>
      <c r="B146" s="58">
        <v>18</v>
      </c>
      <c r="C146" s="55"/>
      <c r="D146" s="63">
        <v>18</v>
      </c>
      <c r="E146" s="65"/>
      <c r="F146" s="60">
        <v>18</v>
      </c>
      <c r="G146" s="61"/>
    </row>
    <row r="147" spans="1:7" ht="13.5">
      <c r="A147" s="62" t="str">
        <f t="shared" si="7"/>
        <v>Gastmannschaft 7</v>
      </c>
      <c r="B147" s="58">
        <v>19</v>
      </c>
      <c r="C147" s="55"/>
      <c r="D147" s="63">
        <v>19</v>
      </c>
      <c r="E147" s="65"/>
      <c r="F147" s="60">
        <v>19</v>
      </c>
      <c r="G147" s="61"/>
    </row>
    <row r="148" spans="1:7" ht="13.5">
      <c r="A148" s="62" t="str">
        <f t="shared" si="7"/>
        <v>Gastmannschaft 7</v>
      </c>
      <c r="B148" s="58">
        <v>20</v>
      </c>
      <c r="C148" s="55"/>
      <c r="D148" s="63">
        <v>20</v>
      </c>
      <c r="E148" s="65"/>
      <c r="F148" s="60">
        <v>20</v>
      </c>
      <c r="G148" s="61"/>
    </row>
    <row r="149" spans="1:7" ht="13.5">
      <c r="A149" s="62" t="str">
        <f t="shared" si="7"/>
        <v>Gastmannschaft 7</v>
      </c>
      <c r="B149" s="58">
        <v>21</v>
      </c>
      <c r="C149" s="55"/>
      <c r="D149" s="63">
        <v>21</v>
      </c>
      <c r="E149" s="65"/>
      <c r="F149" s="60">
        <v>21</v>
      </c>
      <c r="G149" s="61"/>
    </row>
    <row r="150" spans="1:7" ht="24">
      <c r="A150" s="27" t="s">
        <v>63</v>
      </c>
      <c r="B150" s="31">
        <v>1</v>
      </c>
      <c r="C150" s="77"/>
      <c r="D150" s="80">
        <v>1</v>
      </c>
      <c r="E150" s="79"/>
      <c r="F150" s="80">
        <v>1</v>
      </c>
      <c r="G150" s="79"/>
    </row>
    <row r="151" spans="1:7" ht="13.5">
      <c r="A151" s="62" t="str">
        <f aca="true" t="shared" si="8" ref="A151:A170">$A$150</f>
        <v>Gastmannschaft 8</v>
      </c>
      <c r="B151" s="63">
        <v>2</v>
      </c>
      <c r="C151" s="55"/>
      <c r="D151" s="63">
        <v>2</v>
      </c>
      <c r="E151" s="65"/>
      <c r="F151" s="60">
        <v>2</v>
      </c>
      <c r="G151" s="64"/>
    </row>
    <row r="152" spans="1:7" ht="13.5">
      <c r="A152" s="62" t="str">
        <f t="shared" si="8"/>
        <v>Gastmannschaft 8</v>
      </c>
      <c r="B152" s="63">
        <v>3</v>
      </c>
      <c r="C152" s="55"/>
      <c r="D152" s="63">
        <v>3</v>
      </c>
      <c r="E152" s="65"/>
      <c r="F152" s="60">
        <v>3</v>
      </c>
      <c r="G152" s="64"/>
    </row>
    <row r="153" spans="1:7" ht="13.5">
      <c r="A153" s="62" t="str">
        <f t="shared" si="8"/>
        <v>Gastmannschaft 8</v>
      </c>
      <c r="B153" s="63">
        <v>4</v>
      </c>
      <c r="C153" s="55"/>
      <c r="D153" s="63">
        <v>4</v>
      </c>
      <c r="E153" s="65"/>
      <c r="F153" s="60">
        <v>4</v>
      </c>
      <c r="G153" s="64"/>
    </row>
    <row r="154" spans="1:7" ht="13.5">
      <c r="A154" s="62" t="str">
        <f t="shared" si="8"/>
        <v>Gastmannschaft 8</v>
      </c>
      <c r="B154" s="63">
        <v>5</v>
      </c>
      <c r="C154" s="55"/>
      <c r="D154" s="63">
        <v>5</v>
      </c>
      <c r="E154" s="65"/>
      <c r="F154" s="60">
        <v>5</v>
      </c>
      <c r="G154" s="64"/>
    </row>
    <row r="155" spans="1:7" ht="13.5">
      <c r="A155" s="62" t="str">
        <f t="shared" si="8"/>
        <v>Gastmannschaft 8</v>
      </c>
      <c r="B155" s="63">
        <v>6</v>
      </c>
      <c r="C155" s="55"/>
      <c r="D155" s="63">
        <v>6</v>
      </c>
      <c r="E155" s="65"/>
      <c r="F155" s="60">
        <v>6</v>
      </c>
      <c r="G155" s="64"/>
    </row>
    <row r="156" spans="1:7" ht="13.5">
      <c r="A156" s="62" t="str">
        <f t="shared" si="8"/>
        <v>Gastmannschaft 8</v>
      </c>
      <c r="B156" s="63">
        <v>7</v>
      </c>
      <c r="C156" s="55"/>
      <c r="D156" s="63">
        <v>7</v>
      </c>
      <c r="E156" s="65"/>
      <c r="F156" s="60">
        <v>7</v>
      </c>
      <c r="G156" s="64"/>
    </row>
    <row r="157" spans="1:7" ht="13.5">
      <c r="A157" s="62" t="str">
        <f t="shared" si="8"/>
        <v>Gastmannschaft 8</v>
      </c>
      <c r="B157" s="63">
        <v>8</v>
      </c>
      <c r="C157" s="55"/>
      <c r="D157" s="63">
        <v>8</v>
      </c>
      <c r="E157" s="65"/>
      <c r="F157" s="60">
        <v>8</v>
      </c>
      <c r="G157" s="64"/>
    </row>
    <row r="158" spans="1:7" ht="13.5">
      <c r="A158" s="62" t="str">
        <f t="shared" si="8"/>
        <v>Gastmannschaft 8</v>
      </c>
      <c r="B158" s="63">
        <v>9</v>
      </c>
      <c r="C158" s="55"/>
      <c r="D158" s="63">
        <v>9</v>
      </c>
      <c r="E158" s="65"/>
      <c r="F158" s="60">
        <v>9</v>
      </c>
      <c r="G158" s="64"/>
    </row>
    <row r="159" spans="1:7" ht="13.5">
      <c r="A159" s="62" t="str">
        <f t="shared" si="8"/>
        <v>Gastmannschaft 8</v>
      </c>
      <c r="B159" s="63">
        <v>10</v>
      </c>
      <c r="C159" s="55"/>
      <c r="D159" s="63">
        <v>10</v>
      </c>
      <c r="E159" s="65"/>
      <c r="F159" s="60">
        <v>10</v>
      </c>
      <c r="G159" s="64"/>
    </row>
    <row r="160" spans="1:7" ht="13.5">
      <c r="A160" s="62" t="str">
        <f t="shared" si="8"/>
        <v>Gastmannschaft 8</v>
      </c>
      <c r="B160" s="63">
        <v>11</v>
      </c>
      <c r="C160" s="55"/>
      <c r="D160" s="63">
        <v>11</v>
      </c>
      <c r="E160" s="65"/>
      <c r="F160" s="60">
        <v>11</v>
      </c>
      <c r="G160" s="64"/>
    </row>
    <row r="161" spans="1:7" ht="13.5">
      <c r="A161" s="62" t="str">
        <f t="shared" si="8"/>
        <v>Gastmannschaft 8</v>
      </c>
      <c r="B161" s="63">
        <v>12</v>
      </c>
      <c r="C161" s="55"/>
      <c r="D161" s="63">
        <v>12</v>
      </c>
      <c r="E161" s="65"/>
      <c r="F161" s="60">
        <v>12</v>
      </c>
      <c r="G161" s="64"/>
    </row>
    <row r="162" spans="1:7" ht="13.5">
      <c r="A162" s="62" t="str">
        <f t="shared" si="8"/>
        <v>Gastmannschaft 8</v>
      </c>
      <c r="B162" s="63">
        <v>13</v>
      </c>
      <c r="C162" s="55"/>
      <c r="D162" s="63">
        <v>13</v>
      </c>
      <c r="E162" s="65"/>
      <c r="F162" s="60">
        <v>13</v>
      </c>
      <c r="G162" s="64"/>
    </row>
    <row r="163" spans="1:7" ht="13.5">
      <c r="A163" s="62" t="str">
        <f t="shared" si="8"/>
        <v>Gastmannschaft 8</v>
      </c>
      <c r="B163" s="63">
        <v>14</v>
      </c>
      <c r="C163" s="55"/>
      <c r="D163" s="63">
        <v>14</v>
      </c>
      <c r="E163" s="65"/>
      <c r="F163" s="60">
        <v>14</v>
      </c>
      <c r="G163" s="64"/>
    </row>
    <row r="164" spans="1:7" ht="13.5">
      <c r="A164" s="62" t="str">
        <f t="shared" si="8"/>
        <v>Gastmannschaft 8</v>
      </c>
      <c r="B164" s="63">
        <v>15</v>
      </c>
      <c r="C164" s="55"/>
      <c r="D164" s="63">
        <v>15</v>
      </c>
      <c r="E164" s="65"/>
      <c r="F164" s="60">
        <v>15</v>
      </c>
      <c r="G164" s="64"/>
    </row>
    <row r="165" spans="1:7" ht="13.5">
      <c r="A165" s="62" t="str">
        <f t="shared" si="8"/>
        <v>Gastmannschaft 8</v>
      </c>
      <c r="B165" s="63">
        <v>16</v>
      </c>
      <c r="C165" s="55"/>
      <c r="D165" s="63">
        <v>16</v>
      </c>
      <c r="E165" s="65"/>
      <c r="F165" s="60">
        <v>16</v>
      </c>
      <c r="G165" s="64"/>
    </row>
    <row r="166" spans="1:7" ht="13.5">
      <c r="A166" s="62" t="str">
        <f t="shared" si="8"/>
        <v>Gastmannschaft 8</v>
      </c>
      <c r="B166" s="63">
        <v>17</v>
      </c>
      <c r="C166" s="55"/>
      <c r="D166" s="63">
        <v>17</v>
      </c>
      <c r="E166" s="65"/>
      <c r="F166" s="60">
        <v>17</v>
      </c>
      <c r="G166" s="64"/>
    </row>
    <row r="167" spans="1:7" ht="13.5">
      <c r="A167" s="62" t="str">
        <f t="shared" si="8"/>
        <v>Gastmannschaft 8</v>
      </c>
      <c r="B167" s="63">
        <v>18</v>
      </c>
      <c r="C167" s="55"/>
      <c r="D167" s="63">
        <v>18</v>
      </c>
      <c r="E167" s="65"/>
      <c r="F167" s="60">
        <v>18</v>
      </c>
      <c r="G167" s="64"/>
    </row>
    <row r="168" spans="1:7" ht="13.5">
      <c r="A168" s="62" t="str">
        <f t="shared" si="8"/>
        <v>Gastmannschaft 8</v>
      </c>
      <c r="B168" s="63">
        <v>19</v>
      </c>
      <c r="C168" s="55"/>
      <c r="D168" s="63">
        <v>19</v>
      </c>
      <c r="E168" s="65"/>
      <c r="F168" s="60">
        <v>19</v>
      </c>
      <c r="G168" s="64"/>
    </row>
    <row r="169" spans="1:7" ht="13.5">
      <c r="A169" s="62" t="str">
        <f t="shared" si="8"/>
        <v>Gastmannschaft 8</v>
      </c>
      <c r="B169" s="63">
        <v>20</v>
      </c>
      <c r="C169" s="55"/>
      <c r="D169" s="63">
        <v>20</v>
      </c>
      <c r="E169" s="65"/>
      <c r="F169" s="60">
        <v>20</v>
      </c>
      <c r="G169" s="64"/>
    </row>
    <row r="170" spans="1:7" ht="13.5">
      <c r="A170" s="62" t="str">
        <f t="shared" si="8"/>
        <v>Gastmannschaft 8</v>
      </c>
      <c r="B170" s="63">
        <v>21</v>
      </c>
      <c r="C170" s="55"/>
      <c r="D170" s="63">
        <v>21</v>
      </c>
      <c r="E170" s="65"/>
      <c r="F170" s="60">
        <v>21</v>
      </c>
      <c r="G170" s="64"/>
    </row>
    <row r="171" spans="1:7" ht="24">
      <c r="A171" s="27" t="s">
        <v>64</v>
      </c>
      <c r="B171" s="31">
        <v>1</v>
      </c>
      <c r="C171" s="77"/>
      <c r="D171" s="80">
        <v>1</v>
      </c>
      <c r="E171" s="79"/>
      <c r="F171" s="80">
        <v>1</v>
      </c>
      <c r="G171" s="79"/>
    </row>
    <row r="172" spans="1:7" ht="13.5">
      <c r="A172" s="62" t="str">
        <f aca="true" t="shared" si="9" ref="A172:A191">$A$171</f>
        <v>Gastmannschaft 9</v>
      </c>
      <c r="B172" s="58">
        <v>2</v>
      </c>
      <c r="C172" s="55"/>
      <c r="D172" s="63">
        <v>2</v>
      </c>
      <c r="E172" s="65"/>
      <c r="F172" s="60">
        <v>2</v>
      </c>
      <c r="G172" s="61"/>
    </row>
    <row r="173" spans="1:7" ht="13.5">
      <c r="A173" s="62" t="str">
        <f t="shared" si="9"/>
        <v>Gastmannschaft 9</v>
      </c>
      <c r="B173" s="58">
        <v>3</v>
      </c>
      <c r="C173" s="55"/>
      <c r="D173" s="63">
        <v>3</v>
      </c>
      <c r="E173" s="65"/>
      <c r="F173" s="60">
        <v>3</v>
      </c>
      <c r="G173" s="61"/>
    </row>
    <row r="174" spans="1:7" ht="13.5">
      <c r="A174" s="62" t="str">
        <f t="shared" si="9"/>
        <v>Gastmannschaft 9</v>
      </c>
      <c r="B174" s="58">
        <v>4</v>
      </c>
      <c r="C174" s="55"/>
      <c r="D174" s="63">
        <v>4</v>
      </c>
      <c r="E174" s="65"/>
      <c r="F174" s="60">
        <v>4</v>
      </c>
      <c r="G174" s="61"/>
    </row>
    <row r="175" spans="1:7" ht="13.5">
      <c r="A175" s="62" t="str">
        <f t="shared" si="9"/>
        <v>Gastmannschaft 9</v>
      </c>
      <c r="B175" s="58">
        <v>5</v>
      </c>
      <c r="C175" s="55"/>
      <c r="D175" s="63">
        <v>5</v>
      </c>
      <c r="E175" s="65"/>
      <c r="F175" s="60">
        <v>5</v>
      </c>
      <c r="G175" s="61"/>
    </row>
    <row r="176" spans="1:7" ht="13.5">
      <c r="A176" s="62" t="str">
        <f t="shared" si="9"/>
        <v>Gastmannschaft 9</v>
      </c>
      <c r="B176" s="58">
        <v>6</v>
      </c>
      <c r="C176" s="55"/>
      <c r="D176" s="63">
        <v>6</v>
      </c>
      <c r="E176" s="65"/>
      <c r="F176" s="60">
        <v>6</v>
      </c>
      <c r="G176" s="61"/>
    </row>
    <row r="177" spans="1:7" ht="13.5">
      <c r="A177" s="62" t="str">
        <f t="shared" si="9"/>
        <v>Gastmannschaft 9</v>
      </c>
      <c r="B177" s="58">
        <v>7</v>
      </c>
      <c r="C177" s="55"/>
      <c r="D177" s="63">
        <v>7</v>
      </c>
      <c r="E177" s="65"/>
      <c r="F177" s="60">
        <v>7</v>
      </c>
      <c r="G177" s="61"/>
    </row>
    <row r="178" spans="1:7" ht="13.5">
      <c r="A178" s="62" t="str">
        <f t="shared" si="9"/>
        <v>Gastmannschaft 9</v>
      </c>
      <c r="B178" s="58">
        <v>8</v>
      </c>
      <c r="C178" s="55"/>
      <c r="D178" s="63">
        <v>8</v>
      </c>
      <c r="E178" s="65"/>
      <c r="F178" s="60">
        <v>8</v>
      </c>
      <c r="G178" s="61"/>
    </row>
    <row r="179" spans="1:7" ht="13.5">
      <c r="A179" s="62" t="str">
        <f t="shared" si="9"/>
        <v>Gastmannschaft 9</v>
      </c>
      <c r="B179" s="58">
        <v>9</v>
      </c>
      <c r="C179" s="55"/>
      <c r="D179" s="63">
        <v>9</v>
      </c>
      <c r="E179" s="65"/>
      <c r="F179" s="60">
        <v>9</v>
      </c>
      <c r="G179" s="61"/>
    </row>
    <row r="180" spans="1:7" ht="13.5">
      <c r="A180" s="62" t="str">
        <f t="shared" si="9"/>
        <v>Gastmannschaft 9</v>
      </c>
      <c r="B180" s="58">
        <v>10</v>
      </c>
      <c r="C180" s="55"/>
      <c r="D180" s="63">
        <v>10</v>
      </c>
      <c r="E180" s="65"/>
      <c r="F180" s="60">
        <v>10</v>
      </c>
      <c r="G180" s="61"/>
    </row>
    <row r="181" spans="1:7" ht="13.5">
      <c r="A181" s="62" t="str">
        <f t="shared" si="9"/>
        <v>Gastmannschaft 9</v>
      </c>
      <c r="B181" s="58">
        <v>11</v>
      </c>
      <c r="C181" s="55"/>
      <c r="D181" s="63">
        <v>11</v>
      </c>
      <c r="E181" s="65"/>
      <c r="F181" s="60">
        <v>11</v>
      </c>
      <c r="G181" s="61"/>
    </row>
    <row r="182" spans="1:7" ht="13.5">
      <c r="A182" s="62" t="str">
        <f t="shared" si="9"/>
        <v>Gastmannschaft 9</v>
      </c>
      <c r="B182" s="58">
        <v>12</v>
      </c>
      <c r="C182" s="55"/>
      <c r="D182" s="63">
        <v>12</v>
      </c>
      <c r="E182" s="65"/>
      <c r="F182" s="60">
        <v>12</v>
      </c>
      <c r="G182" s="61"/>
    </row>
    <row r="183" spans="1:7" ht="13.5">
      <c r="A183" s="62" t="str">
        <f t="shared" si="9"/>
        <v>Gastmannschaft 9</v>
      </c>
      <c r="B183" s="58">
        <v>13</v>
      </c>
      <c r="C183" s="55"/>
      <c r="D183" s="63">
        <v>13</v>
      </c>
      <c r="E183" s="65"/>
      <c r="F183" s="60">
        <v>13</v>
      </c>
      <c r="G183" s="61"/>
    </row>
    <row r="184" spans="1:7" ht="13.5">
      <c r="A184" s="62" t="str">
        <f t="shared" si="9"/>
        <v>Gastmannschaft 9</v>
      </c>
      <c r="B184" s="58">
        <v>14</v>
      </c>
      <c r="C184" s="55"/>
      <c r="D184" s="63">
        <v>14</v>
      </c>
      <c r="E184" s="65"/>
      <c r="F184" s="60">
        <v>14</v>
      </c>
      <c r="G184" s="61"/>
    </row>
    <row r="185" spans="1:7" ht="13.5">
      <c r="A185" s="62" t="str">
        <f t="shared" si="9"/>
        <v>Gastmannschaft 9</v>
      </c>
      <c r="B185" s="58">
        <v>15</v>
      </c>
      <c r="C185" s="55"/>
      <c r="D185" s="63">
        <v>15</v>
      </c>
      <c r="E185" s="65"/>
      <c r="F185" s="60">
        <v>15</v>
      </c>
      <c r="G185" s="61"/>
    </row>
    <row r="186" spans="1:7" ht="13.5">
      <c r="A186" s="62" t="str">
        <f t="shared" si="9"/>
        <v>Gastmannschaft 9</v>
      </c>
      <c r="B186" s="58">
        <v>16</v>
      </c>
      <c r="C186" s="55"/>
      <c r="D186" s="63">
        <v>16</v>
      </c>
      <c r="E186" s="65"/>
      <c r="F186" s="60">
        <v>16</v>
      </c>
      <c r="G186" s="61"/>
    </row>
    <row r="187" spans="1:7" ht="13.5">
      <c r="A187" s="62" t="str">
        <f t="shared" si="9"/>
        <v>Gastmannschaft 9</v>
      </c>
      <c r="B187" s="58">
        <v>17</v>
      </c>
      <c r="C187" s="55"/>
      <c r="D187" s="63">
        <v>17</v>
      </c>
      <c r="E187" s="65"/>
      <c r="F187" s="60">
        <v>17</v>
      </c>
      <c r="G187" s="61"/>
    </row>
    <row r="188" spans="1:7" ht="13.5">
      <c r="A188" s="62" t="str">
        <f t="shared" si="9"/>
        <v>Gastmannschaft 9</v>
      </c>
      <c r="B188" s="58">
        <v>18</v>
      </c>
      <c r="C188" s="55"/>
      <c r="D188" s="63">
        <v>18</v>
      </c>
      <c r="E188" s="65"/>
      <c r="F188" s="60">
        <v>18</v>
      </c>
      <c r="G188" s="61"/>
    </row>
    <row r="189" spans="1:7" ht="13.5">
      <c r="A189" s="62" t="str">
        <f t="shared" si="9"/>
        <v>Gastmannschaft 9</v>
      </c>
      <c r="B189" s="58">
        <v>19</v>
      </c>
      <c r="C189" s="55"/>
      <c r="D189" s="63">
        <v>19</v>
      </c>
      <c r="E189" s="65"/>
      <c r="F189" s="60">
        <v>19</v>
      </c>
      <c r="G189" s="61"/>
    </row>
    <row r="190" spans="1:7" ht="13.5">
      <c r="A190" s="62" t="str">
        <f t="shared" si="9"/>
        <v>Gastmannschaft 9</v>
      </c>
      <c r="B190" s="58">
        <v>20</v>
      </c>
      <c r="C190" s="55"/>
      <c r="D190" s="63">
        <v>20</v>
      </c>
      <c r="E190" s="65"/>
      <c r="F190" s="60">
        <v>20</v>
      </c>
      <c r="G190" s="61"/>
    </row>
    <row r="191" spans="1:7" ht="13.5">
      <c r="A191" s="62" t="str">
        <f t="shared" si="9"/>
        <v>Gastmannschaft 9</v>
      </c>
      <c r="B191" s="58">
        <v>21</v>
      </c>
      <c r="C191" s="55"/>
      <c r="D191" s="63">
        <v>21</v>
      </c>
      <c r="E191" s="65"/>
      <c r="F191" s="60">
        <v>21</v>
      </c>
      <c r="G191" s="61"/>
    </row>
    <row r="192" spans="1:7" ht="24">
      <c r="A192" s="32" t="s">
        <v>65</v>
      </c>
      <c r="B192" s="33">
        <v>1</v>
      </c>
      <c r="C192" s="81"/>
      <c r="D192" s="82">
        <v>1</v>
      </c>
      <c r="E192" s="83"/>
      <c r="F192" s="82">
        <v>1</v>
      </c>
      <c r="G192" s="83"/>
    </row>
    <row r="193" spans="1:7" ht="13.5">
      <c r="A193" s="62" t="str">
        <f aca="true" t="shared" si="10" ref="A193:A212">$A$192</f>
        <v>Gastmannschaft 10</v>
      </c>
      <c r="B193" s="63">
        <v>2</v>
      </c>
      <c r="C193" s="55"/>
      <c r="D193" s="63">
        <v>2</v>
      </c>
      <c r="E193" s="65"/>
      <c r="F193" s="60">
        <v>2</v>
      </c>
      <c r="G193" s="64"/>
    </row>
    <row r="194" spans="1:7" ht="13.5">
      <c r="A194" s="62" t="str">
        <f t="shared" si="10"/>
        <v>Gastmannschaft 10</v>
      </c>
      <c r="B194" s="63">
        <v>3</v>
      </c>
      <c r="C194" s="55"/>
      <c r="D194" s="63">
        <v>3</v>
      </c>
      <c r="E194" s="65"/>
      <c r="F194" s="60">
        <v>3</v>
      </c>
      <c r="G194" s="64"/>
    </row>
    <row r="195" spans="1:7" ht="13.5">
      <c r="A195" s="62" t="str">
        <f t="shared" si="10"/>
        <v>Gastmannschaft 10</v>
      </c>
      <c r="B195" s="63">
        <v>4</v>
      </c>
      <c r="C195" s="55"/>
      <c r="D195" s="63">
        <v>4</v>
      </c>
      <c r="E195" s="65"/>
      <c r="F195" s="60">
        <v>4</v>
      </c>
      <c r="G195" s="64"/>
    </row>
    <row r="196" spans="1:7" ht="13.5">
      <c r="A196" s="62" t="str">
        <f t="shared" si="10"/>
        <v>Gastmannschaft 10</v>
      </c>
      <c r="B196" s="63">
        <v>5</v>
      </c>
      <c r="C196" s="55"/>
      <c r="D196" s="63">
        <v>5</v>
      </c>
      <c r="E196" s="65"/>
      <c r="F196" s="60">
        <v>5</v>
      </c>
      <c r="G196" s="64"/>
    </row>
    <row r="197" spans="1:7" ht="13.5">
      <c r="A197" s="62" t="str">
        <f t="shared" si="10"/>
        <v>Gastmannschaft 10</v>
      </c>
      <c r="B197" s="63">
        <v>6</v>
      </c>
      <c r="C197" s="55"/>
      <c r="D197" s="63">
        <v>6</v>
      </c>
      <c r="E197" s="65"/>
      <c r="F197" s="60">
        <v>6</v>
      </c>
      <c r="G197" s="64"/>
    </row>
    <row r="198" spans="1:7" ht="13.5">
      <c r="A198" s="62" t="str">
        <f t="shared" si="10"/>
        <v>Gastmannschaft 10</v>
      </c>
      <c r="B198" s="63">
        <v>7</v>
      </c>
      <c r="C198" s="55"/>
      <c r="D198" s="63">
        <v>7</v>
      </c>
      <c r="E198" s="65"/>
      <c r="F198" s="60">
        <v>7</v>
      </c>
      <c r="G198" s="64"/>
    </row>
    <row r="199" spans="1:7" ht="13.5">
      <c r="A199" s="62" t="str">
        <f t="shared" si="10"/>
        <v>Gastmannschaft 10</v>
      </c>
      <c r="B199" s="63">
        <v>8</v>
      </c>
      <c r="C199" s="55"/>
      <c r="D199" s="63">
        <v>8</v>
      </c>
      <c r="E199" s="65"/>
      <c r="F199" s="60">
        <v>8</v>
      </c>
      <c r="G199" s="64"/>
    </row>
    <row r="200" spans="1:7" ht="13.5">
      <c r="A200" s="62" t="str">
        <f t="shared" si="10"/>
        <v>Gastmannschaft 10</v>
      </c>
      <c r="B200" s="63">
        <v>9</v>
      </c>
      <c r="C200" s="55"/>
      <c r="D200" s="63">
        <v>9</v>
      </c>
      <c r="E200" s="65"/>
      <c r="F200" s="60">
        <v>9</v>
      </c>
      <c r="G200" s="64"/>
    </row>
    <row r="201" spans="1:7" ht="13.5">
      <c r="A201" s="62" t="str">
        <f t="shared" si="10"/>
        <v>Gastmannschaft 10</v>
      </c>
      <c r="B201" s="63">
        <v>10</v>
      </c>
      <c r="C201" s="55"/>
      <c r="D201" s="63">
        <v>10</v>
      </c>
      <c r="E201" s="65"/>
      <c r="F201" s="60">
        <v>10</v>
      </c>
      <c r="G201" s="64"/>
    </row>
    <row r="202" spans="1:7" ht="13.5">
      <c r="A202" s="62" t="str">
        <f t="shared" si="10"/>
        <v>Gastmannschaft 10</v>
      </c>
      <c r="B202" s="63">
        <v>11</v>
      </c>
      <c r="C202" s="55"/>
      <c r="D202" s="63">
        <v>11</v>
      </c>
      <c r="E202" s="65"/>
      <c r="F202" s="60">
        <v>11</v>
      </c>
      <c r="G202" s="64"/>
    </row>
    <row r="203" spans="1:7" ht="13.5">
      <c r="A203" s="62" t="str">
        <f t="shared" si="10"/>
        <v>Gastmannschaft 10</v>
      </c>
      <c r="B203" s="63">
        <v>12</v>
      </c>
      <c r="C203" s="55"/>
      <c r="D203" s="63">
        <v>12</v>
      </c>
      <c r="E203" s="65"/>
      <c r="F203" s="60">
        <v>12</v>
      </c>
      <c r="G203" s="64"/>
    </row>
    <row r="204" spans="1:7" ht="13.5">
      <c r="A204" s="62" t="str">
        <f t="shared" si="10"/>
        <v>Gastmannschaft 10</v>
      </c>
      <c r="B204" s="63">
        <v>13</v>
      </c>
      <c r="C204" s="55"/>
      <c r="D204" s="63">
        <v>13</v>
      </c>
      <c r="E204" s="65"/>
      <c r="F204" s="60">
        <v>13</v>
      </c>
      <c r="G204" s="64"/>
    </row>
    <row r="205" spans="1:7" ht="13.5">
      <c r="A205" s="62" t="str">
        <f t="shared" si="10"/>
        <v>Gastmannschaft 10</v>
      </c>
      <c r="B205" s="63">
        <v>14</v>
      </c>
      <c r="C205" s="55"/>
      <c r="D205" s="63">
        <v>14</v>
      </c>
      <c r="E205" s="65"/>
      <c r="F205" s="60">
        <v>14</v>
      </c>
      <c r="G205" s="64"/>
    </row>
    <row r="206" spans="1:7" ht="13.5">
      <c r="A206" s="62" t="str">
        <f t="shared" si="10"/>
        <v>Gastmannschaft 10</v>
      </c>
      <c r="B206" s="63">
        <v>15</v>
      </c>
      <c r="C206" s="55"/>
      <c r="D206" s="63">
        <v>15</v>
      </c>
      <c r="E206" s="65"/>
      <c r="F206" s="60">
        <v>15</v>
      </c>
      <c r="G206" s="64"/>
    </row>
    <row r="207" spans="1:7" ht="13.5">
      <c r="A207" s="62" t="str">
        <f t="shared" si="10"/>
        <v>Gastmannschaft 10</v>
      </c>
      <c r="B207" s="63">
        <v>16</v>
      </c>
      <c r="C207" s="55"/>
      <c r="D207" s="63">
        <v>16</v>
      </c>
      <c r="E207" s="65"/>
      <c r="F207" s="60">
        <v>16</v>
      </c>
      <c r="G207" s="64"/>
    </row>
    <row r="208" spans="1:7" ht="13.5">
      <c r="A208" s="62" t="str">
        <f t="shared" si="10"/>
        <v>Gastmannschaft 10</v>
      </c>
      <c r="B208" s="63">
        <v>17</v>
      </c>
      <c r="C208" s="55"/>
      <c r="D208" s="63">
        <v>17</v>
      </c>
      <c r="E208" s="65"/>
      <c r="F208" s="60">
        <v>17</v>
      </c>
      <c r="G208" s="64"/>
    </row>
    <row r="209" spans="1:7" ht="13.5">
      <c r="A209" s="62" t="str">
        <f t="shared" si="10"/>
        <v>Gastmannschaft 10</v>
      </c>
      <c r="B209" s="63">
        <v>18</v>
      </c>
      <c r="C209" s="55"/>
      <c r="D209" s="63">
        <v>18</v>
      </c>
      <c r="E209" s="65"/>
      <c r="F209" s="60">
        <v>18</v>
      </c>
      <c r="G209" s="64"/>
    </row>
    <row r="210" spans="1:7" ht="13.5">
      <c r="A210" s="62" t="str">
        <f t="shared" si="10"/>
        <v>Gastmannschaft 10</v>
      </c>
      <c r="B210" s="63">
        <v>19</v>
      </c>
      <c r="C210" s="55"/>
      <c r="D210" s="63">
        <v>19</v>
      </c>
      <c r="E210" s="65"/>
      <c r="F210" s="60">
        <v>19</v>
      </c>
      <c r="G210" s="64"/>
    </row>
    <row r="211" spans="1:7" ht="13.5">
      <c r="A211" s="62" t="str">
        <f t="shared" si="10"/>
        <v>Gastmannschaft 10</v>
      </c>
      <c r="B211" s="63">
        <v>20</v>
      </c>
      <c r="C211" s="55"/>
      <c r="D211" s="63">
        <v>20</v>
      </c>
      <c r="E211" s="65"/>
      <c r="F211" s="60">
        <v>20</v>
      </c>
      <c r="G211" s="64"/>
    </row>
    <row r="212" spans="1:7" ht="13.5">
      <c r="A212" s="62" t="str">
        <f t="shared" si="10"/>
        <v>Gastmannschaft 10</v>
      </c>
      <c r="B212" s="63">
        <v>21</v>
      </c>
      <c r="C212" s="55"/>
      <c r="D212" s="63">
        <v>21</v>
      </c>
      <c r="E212" s="65"/>
      <c r="F212" s="60">
        <v>21</v>
      </c>
      <c r="G212" s="64"/>
    </row>
    <row r="213" spans="1:7" ht="24">
      <c r="A213" s="32" t="s">
        <v>66</v>
      </c>
      <c r="B213" s="31">
        <v>1</v>
      </c>
      <c r="C213" s="77"/>
      <c r="D213" s="80">
        <v>1</v>
      </c>
      <c r="E213" s="79"/>
      <c r="F213" s="80">
        <v>1</v>
      </c>
      <c r="G213" s="79"/>
    </row>
    <row r="214" spans="1:7" ht="13.5">
      <c r="A214" s="62" t="str">
        <f aca="true" t="shared" si="11" ref="A214:A233">$A$213</f>
        <v>Gastmannschaft 11</v>
      </c>
      <c r="B214" s="58">
        <v>2</v>
      </c>
      <c r="C214" s="55"/>
      <c r="D214" s="63">
        <v>2</v>
      </c>
      <c r="E214" s="65"/>
      <c r="F214" s="60">
        <v>2</v>
      </c>
      <c r="G214" s="61"/>
    </row>
    <row r="215" spans="1:7" ht="13.5">
      <c r="A215" s="62" t="str">
        <f t="shared" si="11"/>
        <v>Gastmannschaft 11</v>
      </c>
      <c r="B215" s="58">
        <v>3</v>
      </c>
      <c r="C215" s="55"/>
      <c r="D215" s="63">
        <v>3</v>
      </c>
      <c r="E215" s="65"/>
      <c r="F215" s="60">
        <v>3</v>
      </c>
      <c r="G215" s="61"/>
    </row>
    <row r="216" spans="1:7" ht="13.5">
      <c r="A216" s="62" t="str">
        <f t="shared" si="11"/>
        <v>Gastmannschaft 11</v>
      </c>
      <c r="B216" s="58">
        <v>4</v>
      </c>
      <c r="C216" s="55"/>
      <c r="D216" s="63">
        <v>4</v>
      </c>
      <c r="E216" s="65"/>
      <c r="F216" s="60">
        <v>4</v>
      </c>
      <c r="G216" s="61"/>
    </row>
    <row r="217" spans="1:7" ht="13.5">
      <c r="A217" s="62" t="str">
        <f t="shared" si="11"/>
        <v>Gastmannschaft 11</v>
      </c>
      <c r="B217" s="58">
        <v>5</v>
      </c>
      <c r="C217" s="55"/>
      <c r="D217" s="63">
        <v>5</v>
      </c>
      <c r="E217" s="65"/>
      <c r="F217" s="60">
        <v>5</v>
      </c>
      <c r="G217" s="61"/>
    </row>
    <row r="218" spans="1:7" ht="13.5">
      <c r="A218" s="62" t="str">
        <f t="shared" si="11"/>
        <v>Gastmannschaft 11</v>
      </c>
      <c r="B218" s="58">
        <v>6</v>
      </c>
      <c r="C218" s="55"/>
      <c r="D218" s="63">
        <v>6</v>
      </c>
      <c r="E218" s="65"/>
      <c r="F218" s="60">
        <v>6</v>
      </c>
      <c r="G218" s="61"/>
    </row>
    <row r="219" spans="1:7" ht="13.5">
      <c r="A219" s="62" t="str">
        <f t="shared" si="11"/>
        <v>Gastmannschaft 11</v>
      </c>
      <c r="B219" s="58">
        <v>7</v>
      </c>
      <c r="C219" s="55"/>
      <c r="D219" s="63">
        <v>7</v>
      </c>
      <c r="E219" s="65"/>
      <c r="F219" s="60">
        <v>7</v>
      </c>
      <c r="G219" s="61"/>
    </row>
    <row r="220" spans="1:7" ht="13.5">
      <c r="A220" s="62" t="str">
        <f t="shared" si="11"/>
        <v>Gastmannschaft 11</v>
      </c>
      <c r="B220" s="58">
        <v>8</v>
      </c>
      <c r="C220" s="55"/>
      <c r="D220" s="63">
        <v>8</v>
      </c>
      <c r="E220" s="65"/>
      <c r="F220" s="60">
        <v>8</v>
      </c>
      <c r="G220" s="61"/>
    </row>
    <row r="221" spans="1:7" ht="13.5">
      <c r="A221" s="62" t="str">
        <f t="shared" si="11"/>
        <v>Gastmannschaft 11</v>
      </c>
      <c r="B221" s="58">
        <v>9</v>
      </c>
      <c r="C221" s="55"/>
      <c r="D221" s="63">
        <v>9</v>
      </c>
      <c r="E221" s="65"/>
      <c r="F221" s="60">
        <v>9</v>
      </c>
      <c r="G221" s="61"/>
    </row>
    <row r="222" spans="1:7" ht="13.5">
      <c r="A222" s="62" t="str">
        <f t="shared" si="11"/>
        <v>Gastmannschaft 11</v>
      </c>
      <c r="B222" s="58">
        <v>10</v>
      </c>
      <c r="C222" s="55"/>
      <c r="D222" s="63">
        <v>10</v>
      </c>
      <c r="E222" s="65"/>
      <c r="F222" s="60">
        <v>10</v>
      </c>
      <c r="G222" s="61"/>
    </row>
    <row r="223" spans="1:7" ht="13.5">
      <c r="A223" s="62" t="str">
        <f t="shared" si="11"/>
        <v>Gastmannschaft 11</v>
      </c>
      <c r="B223" s="58">
        <v>11</v>
      </c>
      <c r="C223" s="55"/>
      <c r="D223" s="63">
        <v>11</v>
      </c>
      <c r="E223" s="65"/>
      <c r="F223" s="60">
        <v>11</v>
      </c>
      <c r="G223" s="61"/>
    </row>
    <row r="224" spans="1:7" ht="13.5">
      <c r="A224" s="62" t="str">
        <f t="shared" si="11"/>
        <v>Gastmannschaft 11</v>
      </c>
      <c r="B224" s="58">
        <v>12</v>
      </c>
      <c r="C224" s="55"/>
      <c r="D224" s="63">
        <v>12</v>
      </c>
      <c r="E224" s="65"/>
      <c r="F224" s="60">
        <v>12</v>
      </c>
      <c r="G224" s="61"/>
    </row>
    <row r="225" spans="1:7" ht="13.5">
      <c r="A225" s="62" t="str">
        <f t="shared" si="11"/>
        <v>Gastmannschaft 11</v>
      </c>
      <c r="B225" s="58">
        <v>13</v>
      </c>
      <c r="C225" s="55"/>
      <c r="D225" s="63">
        <v>13</v>
      </c>
      <c r="E225" s="65"/>
      <c r="F225" s="60">
        <v>13</v>
      </c>
      <c r="G225" s="61"/>
    </row>
    <row r="226" spans="1:7" ht="13.5">
      <c r="A226" s="62" t="str">
        <f t="shared" si="11"/>
        <v>Gastmannschaft 11</v>
      </c>
      <c r="B226" s="58">
        <v>14</v>
      </c>
      <c r="C226" s="55"/>
      <c r="D226" s="63">
        <v>14</v>
      </c>
      <c r="E226" s="65"/>
      <c r="F226" s="60">
        <v>14</v>
      </c>
      <c r="G226" s="61"/>
    </row>
    <row r="227" spans="1:7" ht="13.5">
      <c r="A227" s="62" t="str">
        <f t="shared" si="11"/>
        <v>Gastmannschaft 11</v>
      </c>
      <c r="B227" s="58">
        <v>15</v>
      </c>
      <c r="C227" s="55"/>
      <c r="D227" s="63">
        <v>15</v>
      </c>
      <c r="E227" s="65"/>
      <c r="F227" s="60">
        <v>15</v>
      </c>
      <c r="G227" s="61"/>
    </row>
    <row r="228" spans="1:7" ht="13.5">
      <c r="A228" s="62" t="str">
        <f t="shared" si="11"/>
        <v>Gastmannschaft 11</v>
      </c>
      <c r="B228" s="58">
        <v>16</v>
      </c>
      <c r="C228" s="55"/>
      <c r="D228" s="63">
        <v>16</v>
      </c>
      <c r="E228" s="65"/>
      <c r="F228" s="60">
        <v>16</v>
      </c>
      <c r="G228" s="61"/>
    </row>
    <row r="229" spans="1:7" ht="13.5">
      <c r="A229" s="62" t="str">
        <f t="shared" si="11"/>
        <v>Gastmannschaft 11</v>
      </c>
      <c r="B229" s="58">
        <v>17</v>
      </c>
      <c r="C229" s="55"/>
      <c r="D229" s="63">
        <v>17</v>
      </c>
      <c r="E229" s="65"/>
      <c r="F229" s="60">
        <v>17</v>
      </c>
      <c r="G229" s="61"/>
    </row>
    <row r="230" spans="1:7" ht="13.5">
      <c r="A230" s="62" t="str">
        <f t="shared" si="11"/>
        <v>Gastmannschaft 11</v>
      </c>
      <c r="B230" s="58">
        <v>18</v>
      </c>
      <c r="C230" s="55"/>
      <c r="D230" s="63">
        <v>18</v>
      </c>
      <c r="E230" s="65"/>
      <c r="F230" s="60">
        <v>18</v>
      </c>
      <c r="G230" s="61"/>
    </row>
    <row r="231" spans="1:7" ht="13.5">
      <c r="A231" s="62" t="str">
        <f t="shared" si="11"/>
        <v>Gastmannschaft 11</v>
      </c>
      <c r="B231" s="58">
        <v>19</v>
      </c>
      <c r="C231" s="55"/>
      <c r="D231" s="63">
        <v>19</v>
      </c>
      <c r="E231" s="65"/>
      <c r="F231" s="60">
        <v>19</v>
      </c>
      <c r="G231" s="61"/>
    </row>
    <row r="232" spans="1:7" ht="13.5">
      <c r="A232" s="62" t="str">
        <f t="shared" si="11"/>
        <v>Gastmannschaft 11</v>
      </c>
      <c r="B232" s="58">
        <v>20</v>
      </c>
      <c r="C232" s="55"/>
      <c r="D232" s="63">
        <v>20</v>
      </c>
      <c r="E232" s="65"/>
      <c r="F232" s="60">
        <v>20</v>
      </c>
      <c r="G232" s="61"/>
    </row>
    <row r="233" spans="1:7" ht="15" customHeight="1">
      <c r="A233" s="62" t="str">
        <f t="shared" si="11"/>
        <v>Gastmannschaft 11</v>
      </c>
      <c r="B233" s="58">
        <v>21</v>
      </c>
      <c r="C233" s="55"/>
      <c r="D233" s="63">
        <v>21</v>
      </c>
      <c r="E233" s="65"/>
      <c r="F233" s="60">
        <v>21</v>
      </c>
      <c r="G233" s="61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7.25">
      <c r="B1" s="87" t="s">
        <v>70</v>
      </c>
    </row>
    <row r="3" ht="12.75">
      <c r="B3" t="s">
        <v>141</v>
      </c>
    </row>
    <row r="4" ht="12.75">
      <c r="B4" t="s">
        <v>126</v>
      </c>
    </row>
    <row r="5" ht="12.75">
      <c r="B5" t="s">
        <v>125</v>
      </c>
    </row>
    <row r="7" ht="12.75">
      <c r="B7" t="s">
        <v>113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107</v>
      </c>
    </row>
    <row r="15" ht="12.75">
      <c r="B15" t="s">
        <v>106</v>
      </c>
    </row>
    <row r="16" ht="12.75">
      <c r="B16" t="s">
        <v>76</v>
      </c>
    </row>
    <row r="17" ht="12.75">
      <c r="B17" t="s">
        <v>114</v>
      </c>
    </row>
    <row r="18" ht="12.75">
      <c r="B18" t="s">
        <v>108</v>
      </c>
    </row>
    <row r="20" ht="12.75">
      <c r="B20" t="s">
        <v>77</v>
      </c>
    </row>
    <row r="21" ht="12.75">
      <c r="B21" t="s">
        <v>115</v>
      </c>
    </row>
    <row r="22" ht="12.75">
      <c r="B22" t="s">
        <v>78</v>
      </c>
    </row>
    <row r="23" ht="12.75">
      <c r="B23" t="s">
        <v>110</v>
      </c>
    </row>
    <row r="24" ht="12.75">
      <c r="B24" t="s">
        <v>109</v>
      </c>
    </row>
    <row r="25" ht="12.75">
      <c r="B25" t="s">
        <v>79</v>
      </c>
    </row>
    <row r="26" ht="12.75">
      <c r="B26" t="s">
        <v>116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111</v>
      </c>
    </row>
    <row r="33" ht="12.75">
      <c r="B33" t="s">
        <v>84</v>
      </c>
    </row>
    <row r="35" ht="12.75">
      <c r="B35" t="s">
        <v>138</v>
      </c>
    </row>
    <row r="36" ht="12.75">
      <c r="B36" t="s">
        <v>139</v>
      </c>
    </row>
    <row r="38" ht="12.75">
      <c r="B38" t="s">
        <v>85</v>
      </c>
    </row>
    <row r="39" ht="12.75">
      <c r="B39" t="s">
        <v>117</v>
      </c>
    </row>
    <row r="41" ht="12.75">
      <c r="B41" t="s">
        <v>129</v>
      </c>
    </row>
    <row r="43" ht="12.75">
      <c r="B43" t="s">
        <v>86</v>
      </c>
    </row>
    <row r="44" ht="12.75">
      <c r="B44" t="s">
        <v>87</v>
      </c>
    </row>
    <row r="46" ht="12.75">
      <c r="B46" t="s">
        <v>127</v>
      </c>
    </row>
    <row r="47" ht="12.75">
      <c r="B47" t="s">
        <v>128</v>
      </c>
    </row>
    <row r="49" ht="12.75">
      <c r="B49" t="s">
        <v>88</v>
      </c>
    </row>
    <row r="50" ht="12.75">
      <c r="B50" t="s">
        <v>89</v>
      </c>
    </row>
    <row r="52" ht="12.75">
      <c r="B52" t="s">
        <v>140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3.5" thickTop="1">
      <c r="A5" s="131" t="str">
        <f>DKB!C8</f>
        <v>Heimmannschaft</v>
      </c>
      <c r="B5" s="132"/>
      <c r="C5" s="132"/>
      <c r="D5" s="132"/>
      <c r="E5" s="132"/>
      <c r="F5" s="133"/>
      <c r="G5" s="100"/>
      <c r="H5" s="131" t="str">
        <f>A5</f>
        <v>Heimmannschaft</v>
      </c>
      <c r="I5" s="132"/>
      <c r="J5" s="132"/>
      <c r="K5" s="132"/>
      <c r="L5" s="132"/>
      <c r="M5" s="133"/>
    </row>
    <row r="6" spans="1:13" ht="13.5" thickBot="1">
      <c r="A6" s="134"/>
      <c r="B6" s="135" t="str">
        <f>DKB!Y8</f>
        <v>Gastmannschaft 1</v>
      </c>
      <c r="C6" s="135"/>
      <c r="D6" s="135"/>
      <c r="E6" s="135"/>
      <c r="F6" s="155">
        <f>DKB!AI3</f>
        <v>0</v>
      </c>
      <c r="G6" s="100"/>
      <c r="H6" s="134" t="s">
        <v>71</v>
      </c>
      <c r="I6" s="135" t="str">
        <f>B6</f>
        <v>Gastmannschaft 1</v>
      </c>
      <c r="J6" s="135"/>
      <c r="K6" s="135"/>
      <c r="L6" s="135"/>
      <c r="M6" s="155">
        <f>F6</f>
        <v>0</v>
      </c>
    </row>
    <row r="7" spans="1:13" ht="12.75">
      <c r="A7" s="136" t="s">
        <v>118</v>
      </c>
      <c r="B7" s="137"/>
      <c r="C7" s="137"/>
      <c r="D7" s="137"/>
      <c r="E7" s="137"/>
      <c r="F7" s="138"/>
      <c r="G7" s="100"/>
      <c r="H7" s="136" t="s">
        <v>118</v>
      </c>
      <c r="I7" s="137"/>
      <c r="J7" s="137"/>
      <c r="K7" s="137"/>
      <c r="L7" s="137"/>
      <c r="M7" s="138"/>
    </row>
    <row r="8" spans="1:13" ht="12.75">
      <c r="A8" s="139" t="s">
        <v>119</v>
      </c>
      <c r="B8" s="137"/>
      <c r="C8" s="137"/>
      <c r="D8" s="137"/>
      <c r="E8" s="137"/>
      <c r="F8" s="138"/>
      <c r="G8" s="100"/>
      <c r="H8" s="139" t="s">
        <v>119</v>
      </c>
      <c r="I8" s="137"/>
      <c r="J8" s="137"/>
      <c r="K8" s="137"/>
      <c r="L8" s="137"/>
      <c r="M8" s="138"/>
    </row>
    <row r="9" spans="1:13" ht="12.75">
      <c r="A9" s="136"/>
      <c r="B9" s="137"/>
      <c r="C9" s="137"/>
      <c r="D9" s="137"/>
      <c r="E9" s="137"/>
      <c r="F9" s="138"/>
      <c r="G9" s="100"/>
      <c r="H9" s="136"/>
      <c r="I9" s="137"/>
      <c r="J9" s="137"/>
      <c r="K9" s="137"/>
      <c r="L9" s="137"/>
      <c r="M9" s="138"/>
    </row>
    <row r="10" spans="1:13" ht="12.75">
      <c r="A10" s="136" t="s">
        <v>120</v>
      </c>
      <c r="B10" s="137"/>
      <c r="C10" s="137" t="str">
        <f>IF(DKB!B11=0,"",DKB!B11)</f>
        <v>Musterfrau, Paula</v>
      </c>
      <c r="D10" s="137"/>
      <c r="E10" s="137"/>
      <c r="F10" s="138"/>
      <c r="G10" s="100"/>
      <c r="H10" s="136" t="s">
        <v>120</v>
      </c>
      <c r="I10" s="137"/>
      <c r="J10" s="137" t="str">
        <f>IF(DKB!W11=0,"",DKB!W11)</f>
        <v>Mustermann, Max</v>
      </c>
      <c r="K10" s="137"/>
      <c r="L10" s="137"/>
      <c r="M10" s="138"/>
    </row>
    <row r="11" spans="1:13" ht="13.5" thickBot="1">
      <c r="A11" s="136"/>
      <c r="B11" s="137"/>
      <c r="C11" s="137"/>
      <c r="D11" s="137"/>
      <c r="E11" s="137"/>
      <c r="F11" s="138"/>
      <c r="G11" s="100"/>
      <c r="H11" s="136"/>
      <c r="I11" s="137"/>
      <c r="J11" s="137"/>
      <c r="K11" s="137"/>
      <c r="L11" s="137"/>
      <c r="M11" s="138"/>
    </row>
    <row r="12" spans="1:13" ht="13.5" thickBot="1">
      <c r="A12" s="140" t="s">
        <v>46</v>
      </c>
      <c r="B12" s="141" t="s">
        <v>121</v>
      </c>
      <c r="C12" s="141" t="s">
        <v>28</v>
      </c>
      <c r="D12" s="141" t="s">
        <v>122</v>
      </c>
      <c r="E12" s="141" t="s">
        <v>123</v>
      </c>
      <c r="F12" s="142" t="s">
        <v>124</v>
      </c>
      <c r="G12" s="100"/>
      <c r="H12" s="140" t="s">
        <v>46</v>
      </c>
      <c r="I12" s="141" t="s">
        <v>121</v>
      </c>
      <c r="J12" s="141" t="s">
        <v>28</v>
      </c>
      <c r="K12" s="141" t="s">
        <v>122</v>
      </c>
      <c r="L12" s="141" t="s">
        <v>123</v>
      </c>
      <c r="M12" s="142" t="s">
        <v>124</v>
      </c>
    </row>
    <row r="13" spans="1:13" ht="19.5" customHeight="1" thickBot="1">
      <c r="A13" s="140">
        <v>1</v>
      </c>
      <c r="B13" s="141"/>
      <c r="C13" s="141"/>
      <c r="D13" s="141"/>
      <c r="E13" s="141"/>
      <c r="F13" s="142"/>
      <c r="G13" s="100"/>
      <c r="H13" s="140">
        <v>2</v>
      </c>
      <c r="I13" s="141"/>
      <c r="J13" s="141"/>
      <c r="K13" s="141"/>
      <c r="L13" s="141"/>
      <c r="M13" s="142"/>
    </row>
    <row r="14" spans="1:13" ht="19.5" customHeight="1" thickBot="1">
      <c r="A14" s="140">
        <v>2</v>
      </c>
      <c r="B14" s="141"/>
      <c r="C14" s="141"/>
      <c r="D14" s="141"/>
      <c r="E14" s="141"/>
      <c r="F14" s="142"/>
      <c r="G14" s="100"/>
      <c r="H14" s="140">
        <v>1</v>
      </c>
      <c r="I14" s="141"/>
      <c r="J14" s="141"/>
      <c r="K14" s="141"/>
      <c r="L14" s="141"/>
      <c r="M14" s="142"/>
    </row>
    <row r="15" spans="1:13" ht="19.5" customHeight="1" thickBot="1">
      <c r="A15" s="140">
        <v>4</v>
      </c>
      <c r="B15" s="141"/>
      <c r="C15" s="141"/>
      <c r="D15" s="141"/>
      <c r="E15" s="141"/>
      <c r="F15" s="142"/>
      <c r="G15" s="100"/>
      <c r="H15" s="140">
        <v>3</v>
      </c>
      <c r="I15" s="141"/>
      <c r="J15" s="141"/>
      <c r="K15" s="141"/>
      <c r="L15" s="141"/>
      <c r="M15" s="142"/>
    </row>
    <row r="16" spans="1:13" ht="19.5" customHeight="1" thickBot="1">
      <c r="A16" s="143">
        <v>3</v>
      </c>
      <c r="B16" s="144"/>
      <c r="C16" s="144"/>
      <c r="D16" s="144"/>
      <c r="E16" s="144"/>
      <c r="F16" s="145"/>
      <c r="G16" s="100"/>
      <c r="H16" s="143">
        <v>4</v>
      </c>
      <c r="I16" s="144"/>
      <c r="J16" s="144"/>
      <c r="K16" s="144"/>
      <c r="L16" s="144"/>
      <c r="M16" s="145"/>
    </row>
    <row r="17" spans="1:13" ht="19.5" customHeight="1" thickBot="1">
      <c r="A17" s="146"/>
      <c r="B17" s="147"/>
      <c r="C17" s="147"/>
      <c r="D17" s="147"/>
      <c r="E17" s="147"/>
      <c r="F17" s="148"/>
      <c r="G17" s="100"/>
      <c r="H17" s="146"/>
      <c r="I17" s="147"/>
      <c r="J17" s="147"/>
      <c r="K17" s="147"/>
      <c r="L17" s="147"/>
      <c r="M17" s="148"/>
    </row>
    <row r="18" spans="1:13" ht="19.5" customHeight="1" thickBot="1">
      <c r="A18" s="156" t="s">
        <v>123</v>
      </c>
      <c r="B18" s="149"/>
      <c r="C18" s="149"/>
      <c r="D18" s="149"/>
      <c r="E18" s="149"/>
      <c r="F18" s="150"/>
      <c r="G18" s="100"/>
      <c r="H18" s="156" t="s">
        <v>123</v>
      </c>
      <c r="I18" s="149"/>
      <c r="J18" s="149"/>
      <c r="K18" s="149"/>
      <c r="L18" s="149"/>
      <c r="M18" s="150"/>
    </row>
    <row r="19" spans="1:13" ht="13.5" thickTop="1">
      <c r="A19" s="151"/>
      <c r="B19" s="151"/>
      <c r="C19" s="151"/>
      <c r="D19" s="151"/>
      <c r="E19" s="151"/>
      <c r="F19" s="151"/>
      <c r="G19" s="100"/>
      <c r="H19" s="151"/>
      <c r="I19" s="151"/>
      <c r="J19" s="151"/>
      <c r="K19" s="151"/>
      <c r="L19" s="151"/>
      <c r="M19" s="151"/>
    </row>
    <row r="20" spans="1:13" ht="12.75">
      <c r="A20" s="151"/>
      <c r="B20" s="151"/>
      <c r="C20" s="151"/>
      <c r="D20" s="151"/>
      <c r="E20" s="151"/>
      <c r="F20" s="151"/>
      <c r="G20" s="100"/>
      <c r="H20" s="151"/>
      <c r="I20" s="151"/>
      <c r="J20" s="151"/>
      <c r="K20" s="151"/>
      <c r="L20" s="151"/>
      <c r="M20" s="151"/>
    </row>
    <row r="21" spans="1:13" ht="13.5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5" ht="13.5" thickTop="1">
      <c r="A22" s="131" t="str">
        <f>A5</f>
        <v>Heimmannschaft</v>
      </c>
      <c r="B22" s="132"/>
      <c r="C22" s="132"/>
      <c r="D22" s="132"/>
      <c r="E22" s="132"/>
      <c r="F22" s="133"/>
      <c r="G22" s="100"/>
      <c r="H22" s="131" t="str">
        <f>A5</f>
        <v>Heimmannschaft</v>
      </c>
      <c r="I22" s="132"/>
      <c r="J22" s="132"/>
      <c r="K22" s="132"/>
      <c r="L22" s="132"/>
      <c r="M22" s="133"/>
      <c r="O22" t="s">
        <v>71</v>
      </c>
    </row>
    <row r="23" spans="1:13" ht="13.5" thickBot="1">
      <c r="A23" s="134" t="s">
        <v>71</v>
      </c>
      <c r="B23" s="135" t="str">
        <f>B6</f>
        <v>Gastmannschaft 1</v>
      </c>
      <c r="C23" s="135"/>
      <c r="D23" s="135"/>
      <c r="E23" s="135"/>
      <c r="F23" s="155">
        <f>F6</f>
        <v>0</v>
      </c>
      <c r="G23" s="100"/>
      <c r="H23" s="134" t="s">
        <v>71</v>
      </c>
      <c r="I23" s="135" t="str">
        <f>B6</f>
        <v>Gastmannschaft 1</v>
      </c>
      <c r="J23" s="135"/>
      <c r="K23" s="135"/>
      <c r="L23" s="135"/>
      <c r="M23" s="155">
        <f>F6</f>
        <v>0</v>
      </c>
    </row>
    <row r="24" spans="1:13" ht="12.75">
      <c r="A24" s="136" t="s">
        <v>118</v>
      </c>
      <c r="B24" s="137"/>
      <c r="C24" s="137"/>
      <c r="D24" s="137"/>
      <c r="E24" s="137"/>
      <c r="F24" s="138"/>
      <c r="G24" s="100"/>
      <c r="H24" s="136" t="s">
        <v>118</v>
      </c>
      <c r="I24" s="137"/>
      <c r="J24" s="137"/>
      <c r="K24" s="137"/>
      <c r="L24" s="137"/>
      <c r="M24" s="138"/>
    </row>
    <row r="25" spans="1:13" ht="12.75">
      <c r="A25" s="139" t="s">
        <v>119</v>
      </c>
      <c r="B25" s="137"/>
      <c r="C25" s="137"/>
      <c r="D25" s="137"/>
      <c r="E25" s="137"/>
      <c r="F25" s="138"/>
      <c r="G25" s="100"/>
      <c r="H25" s="139" t="s">
        <v>119</v>
      </c>
      <c r="I25" s="137"/>
      <c r="J25" s="137"/>
      <c r="K25" s="137"/>
      <c r="L25" s="137"/>
      <c r="M25" s="138"/>
    </row>
    <row r="26" spans="1:13" ht="12.75">
      <c r="A26" s="136"/>
      <c r="B26" s="137"/>
      <c r="C26" s="137"/>
      <c r="D26" s="137"/>
      <c r="E26" s="137"/>
      <c r="F26" s="138"/>
      <c r="G26" s="100"/>
      <c r="H26" s="136"/>
      <c r="I26" s="137"/>
      <c r="J26" s="137"/>
      <c r="K26" s="137"/>
      <c r="L26" s="137"/>
      <c r="M26" s="138"/>
    </row>
    <row r="27" spans="1:13" ht="12.75">
      <c r="A27" s="136" t="s">
        <v>120</v>
      </c>
      <c r="B27" s="137"/>
      <c r="C27" s="137">
        <f>IF(DKB!B12=0,"",DKB!B12)</f>
      </c>
      <c r="D27" s="137"/>
      <c r="E27" s="137"/>
      <c r="F27" s="138"/>
      <c r="G27" s="100"/>
      <c r="H27" s="136" t="s">
        <v>120</v>
      </c>
      <c r="I27" s="137"/>
      <c r="J27" s="137">
        <f>IF(DKB!W12=0,"",DKB!W12)</f>
      </c>
      <c r="K27" s="137"/>
      <c r="L27" s="137"/>
      <c r="M27" s="138"/>
    </row>
    <row r="28" spans="1:13" ht="13.5" thickBot="1">
      <c r="A28" s="136"/>
      <c r="B28" s="137"/>
      <c r="C28" s="137"/>
      <c r="D28" s="137"/>
      <c r="E28" s="137"/>
      <c r="F28" s="138"/>
      <c r="G28" s="100"/>
      <c r="H28" s="136"/>
      <c r="I28" s="137"/>
      <c r="J28" s="137"/>
      <c r="K28" s="137"/>
      <c r="L28" s="137"/>
      <c r="M28" s="138"/>
    </row>
    <row r="29" spans="1:13" ht="13.5" thickBot="1">
      <c r="A29" s="140" t="s">
        <v>46</v>
      </c>
      <c r="B29" s="141" t="s">
        <v>121</v>
      </c>
      <c r="C29" s="141" t="s">
        <v>28</v>
      </c>
      <c r="D29" s="141" t="s">
        <v>122</v>
      </c>
      <c r="E29" s="141" t="s">
        <v>123</v>
      </c>
      <c r="F29" s="142" t="s">
        <v>124</v>
      </c>
      <c r="G29" s="100"/>
      <c r="H29" s="140" t="s">
        <v>46</v>
      </c>
      <c r="I29" s="141" t="s">
        <v>121</v>
      </c>
      <c r="J29" s="141" t="s">
        <v>28</v>
      </c>
      <c r="K29" s="141" t="s">
        <v>122</v>
      </c>
      <c r="L29" s="141" t="s">
        <v>123</v>
      </c>
      <c r="M29" s="142" t="s">
        <v>124</v>
      </c>
    </row>
    <row r="30" spans="1:13" ht="19.5" customHeight="1" thickBot="1">
      <c r="A30" s="140">
        <v>3</v>
      </c>
      <c r="B30" s="141"/>
      <c r="C30" s="141"/>
      <c r="D30" s="141"/>
      <c r="E30" s="141"/>
      <c r="F30" s="142"/>
      <c r="G30" s="100"/>
      <c r="H30" s="140">
        <v>4</v>
      </c>
      <c r="I30" s="141"/>
      <c r="J30" s="141"/>
      <c r="K30" s="141"/>
      <c r="L30" s="141"/>
      <c r="M30" s="142"/>
    </row>
    <row r="31" spans="1:13" ht="19.5" customHeight="1" thickBot="1">
      <c r="A31" s="140">
        <v>4</v>
      </c>
      <c r="B31" s="141"/>
      <c r="C31" s="141"/>
      <c r="D31" s="141"/>
      <c r="E31" s="141"/>
      <c r="F31" s="142"/>
      <c r="G31" s="100"/>
      <c r="H31" s="140">
        <v>3</v>
      </c>
      <c r="I31" s="141"/>
      <c r="J31" s="141"/>
      <c r="K31" s="141"/>
      <c r="L31" s="141"/>
      <c r="M31" s="142"/>
    </row>
    <row r="32" spans="1:13" ht="19.5" customHeight="1" thickBot="1">
      <c r="A32" s="140">
        <v>2</v>
      </c>
      <c r="B32" s="141"/>
      <c r="C32" s="141"/>
      <c r="D32" s="141"/>
      <c r="E32" s="141"/>
      <c r="F32" s="142"/>
      <c r="G32" s="100"/>
      <c r="H32" s="140">
        <v>1</v>
      </c>
      <c r="I32" s="141"/>
      <c r="J32" s="141"/>
      <c r="K32" s="141"/>
      <c r="L32" s="141"/>
      <c r="M32" s="142"/>
    </row>
    <row r="33" spans="1:13" ht="19.5" customHeight="1" thickBot="1">
      <c r="A33" s="143">
        <v>1</v>
      </c>
      <c r="B33" s="144"/>
      <c r="C33" s="144"/>
      <c r="D33" s="144"/>
      <c r="E33" s="144"/>
      <c r="F33" s="145"/>
      <c r="G33" s="100"/>
      <c r="H33" s="143">
        <v>2</v>
      </c>
      <c r="I33" s="144"/>
      <c r="J33" s="144"/>
      <c r="K33" s="144"/>
      <c r="L33" s="144"/>
      <c r="M33" s="145"/>
    </row>
    <row r="34" spans="1:13" ht="19.5" customHeight="1" thickBot="1">
      <c r="A34" s="146" t="s">
        <v>71</v>
      </c>
      <c r="B34" s="147"/>
      <c r="C34" s="147"/>
      <c r="D34" s="147"/>
      <c r="E34" s="147"/>
      <c r="F34" s="148"/>
      <c r="G34" s="100"/>
      <c r="H34" s="146"/>
      <c r="I34" s="147"/>
      <c r="J34" s="147"/>
      <c r="K34" s="147"/>
      <c r="L34" s="147"/>
      <c r="M34" s="148"/>
    </row>
    <row r="35" spans="1:13" ht="19.5" customHeight="1" thickBot="1">
      <c r="A35" s="156" t="s">
        <v>123</v>
      </c>
      <c r="B35" s="149"/>
      <c r="C35" s="149"/>
      <c r="D35" s="149"/>
      <c r="E35" s="149"/>
      <c r="F35" s="150"/>
      <c r="G35" s="100"/>
      <c r="H35" s="156" t="s">
        <v>123</v>
      </c>
      <c r="I35" s="149"/>
      <c r="J35" s="149"/>
      <c r="K35" s="149"/>
      <c r="L35" s="149"/>
      <c r="M35" s="150"/>
    </row>
    <row r="36" spans="1:13" ht="13.5" thickTop="1">
      <c r="A36" s="151"/>
      <c r="B36" s="151"/>
      <c r="C36" s="151"/>
      <c r="D36" s="151"/>
      <c r="E36" s="151"/>
      <c r="F36" s="151"/>
      <c r="G36" s="100"/>
      <c r="H36" s="151"/>
      <c r="I36" s="151"/>
      <c r="J36" s="151"/>
      <c r="K36" s="151"/>
      <c r="L36" s="151"/>
      <c r="M36" s="151"/>
    </row>
    <row r="37" spans="1:13" ht="12.75">
      <c r="A37" s="151"/>
      <c r="B37" s="151"/>
      <c r="C37" s="151"/>
      <c r="D37" s="151"/>
      <c r="E37" s="151"/>
      <c r="F37" s="151"/>
      <c r="G37" s="100"/>
      <c r="H37" s="151"/>
      <c r="I37" s="151"/>
      <c r="J37" s="151"/>
      <c r="K37" s="151"/>
      <c r="L37" s="151"/>
      <c r="M37" s="151"/>
    </row>
    <row r="38" spans="1:13" ht="13.5" thickBo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3.5" thickTop="1">
      <c r="A39" s="131" t="str">
        <f>A5</f>
        <v>Heimmannschaft</v>
      </c>
      <c r="B39" s="132"/>
      <c r="C39" s="132"/>
      <c r="D39" s="132"/>
      <c r="E39" s="132"/>
      <c r="F39" s="133"/>
      <c r="G39" s="100"/>
      <c r="H39" s="131" t="str">
        <f>A5</f>
        <v>Heimmannschaft</v>
      </c>
      <c r="I39" s="132"/>
      <c r="J39" s="132"/>
      <c r="K39" s="132"/>
      <c r="L39" s="132"/>
      <c r="M39" s="133"/>
    </row>
    <row r="40" spans="1:13" ht="13.5" thickBot="1">
      <c r="A40" s="134" t="s">
        <v>71</v>
      </c>
      <c r="B40" s="135" t="str">
        <f>B6</f>
        <v>Gastmannschaft 1</v>
      </c>
      <c r="C40" s="135"/>
      <c r="D40" s="135"/>
      <c r="E40" s="135"/>
      <c r="F40" s="155">
        <f>F6</f>
        <v>0</v>
      </c>
      <c r="G40" s="100"/>
      <c r="H40" s="134" t="s">
        <v>71</v>
      </c>
      <c r="I40" s="135" t="str">
        <f>B6</f>
        <v>Gastmannschaft 1</v>
      </c>
      <c r="J40" s="135"/>
      <c r="K40" s="135"/>
      <c r="L40" s="135"/>
      <c r="M40" s="155">
        <f>F6</f>
        <v>0</v>
      </c>
    </row>
    <row r="41" spans="1:13" ht="12.75">
      <c r="A41" s="136" t="s">
        <v>118</v>
      </c>
      <c r="B41" s="137"/>
      <c r="C41" s="137"/>
      <c r="D41" s="137"/>
      <c r="E41" s="137"/>
      <c r="F41" s="138"/>
      <c r="G41" s="100"/>
      <c r="H41" s="136" t="s">
        <v>118</v>
      </c>
      <c r="I41" s="137"/>
      <c r="J41" s="137"/>
      <c r="K41" s="137"/>
      <c r="L41" s="137"/>
      <c r="M41" s="138"/>
    </row>
    <row r="42" spans="1:13" ht="12.75">
      <c r="A42" s="139" t="s">
        <v>119</v>
      </c>
      <c r="B42" s="137"/>
      <c r="C42" s="137"/>
      <c r="D42" s="137"/>
      <c r="E42" s="137"/>
      <c r="F42" s="138"/>
      <c r="G42" s="100"/>
      <c r="H42" s="139" t="s">
        <v>119</v>
      </c>
      <c r="I42" s="137"/>
      <c r="J42" s="137"/>
      <c r="K42" s="137"/>
      <c r="L42" s="137"/>
      <c r="M42" s="138"/>
    </row>
    <row r="43" spans="1:13" ht="12.75">
      <c r="A43" s="136"/>
      <c r="B43" s="137"/>
      <c r="C43" s="137"/>
      <c r="D43" s="137"/>
      <c r="E43" s="137"/>
      <c r="F43" s="138"/>
      <c r="G43" s="100"/>
      <c r="H43" s="136"/>
      <c r="I43" s="137"/>
      <c r="J43" s="137"/>
      <c r="K43" s="137"/>
      <c r="L43" s="137"/>
      <c r="M43" s="138"/>
    </row>
    <row r="44" spans="1:13" ht="12.75">
      <c r="A44" s="136" t="s">
        <v>120</v>
      </c>
      <c r="B44" s="137"/>
      <c r="C44" s="137">
        <f>IF(DKB!B13=0,"",DKB!B13)</f>
      </c>
      <c r="D44" s="137"/>
      <c r="E44" s="137"/>
      <c r="F44" s="138"/>
      <c r="G44" s="100"/>
      <c r="H44" s="136" t="s">
        <v>120</v>
      </c>
      <c r="I44" s="137"/>
      <c r="J44" s="137">
        <f>IF(DKB!W13=0,"",DKB!W13)</f>
      </c>
      <c r="K44" s="137"/>
      <c r="L44" s="137"/>
      <c r="M44" s="138"/>
    </row>
    <row r="45" spans="1:13" ht="13.5" thickBot="1">
      <c r="A45" s="136"/>
      <c r="B45" s="137"/>
      <c r="C45" s="137"/>
      <c r="D45" s="137"/>
      <c r="E45" s="137"/>
      <c r="F45" s="138"/>
      <c r="G45" s="100"/>
      <c r="H45" s="136"/>
      <c r="I45" s="137"/>
      <c r="J45" s="137"/>
      <c r="K45" s="137"/>
      <c r="L45" s="137"/>
      <c r="M45" s="138"/>
    </row>
    <row r="46" spans="1:13" ht="13.5" thickBot="1">
      <c r="A46" s="140" t="s">
        <v>46</v>
      </c>
      <c r="B46" s="141" t="s">
        <v>121</v>
      </c>
      <c r="C46" s="141" t="s">
        <v>28</v>
      </c>
      <c r="D46" s="141" t="s">
        <v>122</v>
      </c>
      <c r="E46" s="141" t="s">
        <v>123</v>
      </c>
      <c r="F46" s="142" t="s">
        <v>124</v>
      </c>
      <c r="G46" s="100"/>
      <c r="H46" s="140" t="s">
        <v>46</v>
      </c>
      <c r="I46" s="141" t="s">
        <v>121</v>
      </c>
      <c r="J46" s="141" t="s">
        <v>28</v>
      </c>
      <c r="K46" s="141" t="s">
        <v>122</v>
      </c>
      <c r="L46" s="141" t="s">
        <v>123</v>
      </c>
      <c r="M46" s="142" t="s">
        <v>124</v>
      </c>
    </row>
    <row r="47" spans="1:13" ht="19.5" customHeight="1" thickBot="1">
      <c r="A47" s="140">
        <v>1</v>
      </c>
      <c r="B47" s="141"/>
      <c r="C47" s="141"/>
      <c r="D47" s="141"/>
      <c r="E47" s="141"/>
      <c r="F47" s="142"/>
      <c r="G47" s="100"/>
      <c r="H47" s="140">
        <v>2</v>
      </c>
      <c r="I47" s="141"/>
      <c r="J47" s="141"/>
      <c r="K47" s="141"/>
      <c r="L47" s="141"/>
      <c r="M47" s="142"/>
    </row>
    <row r="48" spans="1:13" ht="19.5" customHeight="1" thickBot="1">
      <c r="A48" s="140">
        <v>2</v>
      </c>
      <c r="B48" s="141"/>
      <c r="C48" s="141"/>
      <c r="D48" s="141"/>
      <c r="E48" s="141"/>
      <c r="F48" s="142"/>
      <c r="G48" s="100"/>
      <c r="H48" s="140">
        <v>1</v>
      </c>
      <c r="I48" s="141"/>
      <c r="J48" s="141"/>
      <c r="K48" s="141"/>
      <c r="L48" s="141"/>
      <c r="M48" s="142"/>
    </row>
    <row r="49" spans="1:13" ht="19.5" customHeight="1" thickBot="1">
      <c r="A49" s="140">
        <v>4</v>
      </c>
      <c r="B49" s="141"/>
      <c r="C49" s="141"/>
      <c r="D49" s="141"/>
      <c r="E49" s="141"/>
      <c r="F49" s="142"/>
      <c r="G49" s="100"/>
      <c r="H49" s="140">
        <v>3</v>
      </c>
      <c r="I49" s="141"/>
      <c r="J49" s="141"/>
      <c r="K49" s="141"/>
      <c r="L49" s="141"/>
      <c r="M49" s="142"/>
    </row>
    <row r="50" spans="1:13" ht="19.5" customHeight="1" thickBot="1">
      <c r="A50" s="143">
        <v>3</v>
      </c>
      <c r="B50" s="144"/>
      <c r="C50" s="144"/>
      <c r="D50" s="144"/>
      <c r="E50" s="144"/>
      <c r="F50" s="145"/>
      <c r="G50" s="100"/>
      <c r="H50" s="143">
        <v>4</v>
      </c>
      <c r="I50" s="144"/>
      <c r="J50" s="144"/>
      <c r="K50" s="144"/>
      <c r="L50" s="144"/>
      <c r="M50" s="145"/>
    </row>
    <row r="51" spans="1:13" ht="19.5" customHeight="1" thickBot="1">
      <c r="A51" s="146"/>
      <c r="B51" s="147"/>
      <c r="C51" s="147"/>
      <c r="D51" s="147"/>
      <c r="E51" s="147"/>
      <c r="F51" s="148"/>
      <c r="G51" s="100"/>
      <c r="H51" s="146"/>
      <c r="I51" s="147"/>
      <c r="J51" s="147"/>
      <c r="K51" s="147"/>
      <c r="L51" s="147"/>
      <c r="M51" s="148"/>
    </row>
    <row r="52" spans="1:13" ht="19.5" customHeight="1" thickBot="1">
      <c r="A52" s="156" t="s">
        <v>123</v>
      </c>
      <c r="B52" s="149"/>
      <c r="C52" s="149"/>
      <c r="D52" s="149"/>
      <c r="E52" s="149"/>
      <c r="F52" s="150"/>
      <c r="G52" s="100"/>
      <c r="H52" s="156" t="s">
        <v>123</v>
      </c>
      <c r="I52" s="149"/>
      <c r="J52" s="149"/>
      <c r="K52" s="149"/>
      <c r="L52" s="149"/>
      <c r="M52" s="150"/>
    </row>
    <row r="53" spans="1:13" ht="13.5" customHeight="1" thickTop="1">
      <c r="A53" s="157"/>
      <c r="B53" s="151"/>
      <c r="C53" s="151"/>
      <c r="D53" s="151"/>
      <c r="E53" s="151"/>
      <c r="F53" s="151"/>
      <c r="G53" s="100"/>
      <c r="H53" s="157"/>
      <c r="I53" s="151"/>
      <c r="J53" s="151"/>
      <c r="K53" s="151"/>
      <c r="L53" s="151"/>
      <c r="M53" s="151"/>
    </row>
    <row r="54" spans="1:13" ht="12.75" customHeight="1">
      <c r="A54" s="157"/>
      <c r="B54" s="151"/>
      <c r="C54" s="151"/>
      <c r="D54" s="151"/>
      <c r="E54" s="151"/>
      <c r="F54" s="151"/>
      <c r="G54" s="100"/>
      <c r="H54" s="157"/>
      <c r="I54" s="151"/>
      <c r="J54" s="151"/>
      <c r="K54" s="151"/>
      <c r="L54" s="151"/>
      <c r="M54" s="151"/>
    </row>
    <row r="55" spans="1:13" ht="13.5" thickBo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3.5" thickTop="1">
      <c r="A56" s="131" t="str">
        <f>A5</f>
        <v>Heimmannschaft</v>
      </c>
      <c r="B56" s="132"/>
      <c r="C56" s="132"/>
      <c r="D56" s="132"/>
      <c r="E56" s="132"/>
      <c r="F56" s="133"/>
      <c r="G56" s="100"/>
      <c r="H56" s="131" t="str">
        <f>A5</f>
        <v>Heimmannschaft</v>
      </c>
      <c r="I56" s="132"/>
      <c r="J56" s="132"/>
      <c r="K56" s="132"/>
      <c r="L56" s="132"/>
      <c r="M56" s="133"/>
    </row>
    <row r="57" spans="1:13" ht="13.5" thickBot="1">
      <c r="A57" s="134"/>
      <c r="B57" s="135" t="str">
        <f>B6</f>
        <v>Gastmannschaft 1</v>
      </c>
      <c r="C57" s="135"/>
      <c r="D57" s="135"/>
      <c r="E57" s="135"/>
      <c r="F57" s="155">
        <f>F6</f>
        <v>0</v>
      </c>
      <c r="G57" s="100"/>
      <c r="H57" s="134" t="s">
        <v>71</v>
      </c>
      <c r="I57" s="135" t="str">
        <f>B6</f>
        <v>Gastmannschaft 1</v>
      </c>
      <c r="J57" s="135"/>
      <c r="K57" s="135"/>
      <c r="L57" s="135"/>
      <c r="M57" s="155">
        <f>F6</f>
        <v>0</v>
      </c>
    </row>
    <row r="58" spans="1:13" ht="12.75">
      <c r="A58" s="136" t="s">
        <v>118</v>
      </c>
      <c r="B58" s="137"/>
      <c r="C58" s="137"/>
      <c r="D58" s="137"/>
      <c r="E58" s="137"/>
      <c r="F58" s="138"/>
      <c r="G58" s="100"/>
      <c r="H58" s="136" t="s">
        <v>118</v>
      </c>
      <c r="I58" s="137"/>
      <c r="J58" s="137"/>
      <c r="K58" s="137"/>
      <c r="L58" s="137"/>
      <c r="M58" s="138"/>
    </row>
    <row r="59" spans="1:13" ht="12.75">
      <c r="A59" s="139" t="s">
        <v>119</v>
      </c>
      <c r="B59" s="137"/>
      <c r="C59" s="137"/>
      <c r="D59" s="137"/>
      <c r="E59" s="137"/>
      <c r="F59" s="138"/>
      <c r="G59" s="100"/>
      <c r="H59" s="139" t="s">
        <v>119</v>
      </c>
      <c r="I59" s="137"/>
      <c r="J59" s="137"/>
      <c r="K59" s="137"/>
      <c r="L59" s="137"/>
      <c r="M59" s="138"/>
    </row>
    <row r="60" spans="1:13" ht="12.75">
      <c r="A60" s="136"/>
      <c r="B60" s="137"/>
      <c r="C60" s="137"/>
      <c r="D60" s="137"/>
      <c r="E60" s="137"/>
      <c r="F60" s="138"/>
      <c r="G60" s="100"/>
      <c r="H60" s="136"/>
      <c r="I60" s="137"/>
      <c r="J60" s="137"/>
      <c r="K60" s="137"/>
      <c r="L60" s="137"/>
      <c r="M60" s="138"/>
    </row>
    <row r="61" spans="1:13" ht="12.75">
      <c r="A61" s="136" t="s">
        <v>120</v>
      </c>
      <c r="B61" s="137"/>
      <c r="C61" s="137">
        <f>IF(DKB!B14=0,"",DKB!B14)</f>
      </c>
      <c r="D61" s="137"/>
      <c r="E61" s="137"/>
      <c r="F61" s="138"/>
      <c r="G61" s="100"/>
      <c r="H61" s="136" t="s">
        <v>120</v>
      </c>
      <c r="I61" s="137"/>
      <c r="J61" s="137">
        <f>IF(DKB!W14=0,"",DKB!W14)</f>
      </c>
      <c r="K61" s="137"/>
      <c r="L61" s="137"/>
      <c r="M61" s="138"/>
    </row>
    <row r="62" spans="1:13" ht="13.5" thickBot="1">
      <c r="A62" s="136"/>
      <c r="B62" s="137"/>
      <c r="C62" s="137"/>
      <c r="D62" s="137"/>
      <c r="E62" s="137"/>
      <c r="F62" s="138"/>
      <c r="G62" s="100"/>
      <c r="H62" s="136"/>
      <c r="I62" s="137"/>
      <c r="J62" s="137"/>
      <c r="K62" s="137"/>
      <c r="L62" s="137"/>
      <c r="M62" s="138"/>
    </row>
    <row r="63" spans="1:13" ht="13.5" customHeight="1" thickBot="1">
      <c r="A63" s="140" t="s">
        <v>46</v>
      </c>
      <c r="B63" s="141" t="s">
        <v>121</v>
      </c>
      <c r="C63" s="141" t="s">
        <v>28</v>
      </c>
      <c r="D63" s="141" t="s">
        <v>122</v>
      </c>
      <c r="E63" s="141" t="s">
        <v>123</v>
      </c>
      <c r="F63" s="142" t="s">
        <v>124</v>
      </c>
      <c r="G63" s="100"/>
      <c r="H63" s="140" t="s">
        <v>46</v>
      </c>
      <c r="I63" s="141" t="s">
        <v>121</v>
      </c>
      <c r="J63" s="141" t="s">
        <v>28</v>
      </c>
      <c r="K63" s="141" t="s">
        <v>122</v>
      </c>
      <c r="L63" s="141" t="s">
        <v>123</v>
      </c>
      <c r="M63" s="142" t="s">
        <v>124</v>
      </c>
    </row>
    <row r="64" spans="1:13" ht="19.5" customHeight="1" thickBot="1">
      <c r="A64" s="140">
        <v>3</v>
      </c>
      <c r="B64" s="141"/>
      <c r="C64" s="141"/>
      <c r="D64" s="141"/>
      <c r="E64" s="141"/>
      <c r="F64" s="142"/>
      <c r="G64" s="100"/>
      <c r="H64" s="140">
        <v>4</v>
      </c>
      <c r="I64" s="141"/>
      <c r="J64" s="141"/>
      <c r="K64" s="141"/>
      <c r="L64" s="141"/>
      <c r="M64" s="142"/>
    </row>
    <row r="65" spans="1:13" ht="19.5" customHeight="1" thickBot="1">
      <c r="A65" s="140">
        <v>4</v>
      </c>
      <c r="B65" s="141"/>
      <c r="C65" s="141"/>
      <c r="D65" s="141"/>
      <c r="E65" s="141"/>
      <c r="F65" s="142"/>
      <c r="G65" s="100"/>
      <c r="H65" s="140">
        <v>3</v>
      </c>
      <c r="I65" s="141"/>
      <c r="J65" s="141"/>
      <c r="K65" s="141"/>
      <c r="L65" s="141"/>
      <c r="M65" s="142"/>
    </row>
    <row r="66" spans="1:13" ht="19.5" customHeight="1" thickBot="1">
      <c r="A66" s="140">
        <v>2</v>
      </c>
      <c r="B66" s="141"/>
      <c r="C66" s="141"/>
      <c r="D66" s="141"/>
      <c r="E66" s="141"/>
      <c r="F66" s="142"/>
      <c r="G66" s="100"/>
      <c r="H66" s="140">
        <v>1</v>
      </c>
      <c r="I66" s="141"/>
      <c r="J66" s="141"/>
      <c r="K66" s="141"/>
      <c r="L66" s="141"/>
      <c r="M66" s="142"/>
    </row>
    <row r="67" spans="1:13" ht="19.5" customHeight="1" thickBot="1">
      <c r="A67" s="143">
        <v>1</v>
      </c>
      <c r="B67" s="144"/>
      <c r="C67" s="144"/>
      <c r="D67" s="144"/>
      <c r="E67" s="144"/>
      <c r="F67" s="145"/>
      <c r="G67" s="100"/>
      <c r="H67" s="143">
        <v>2</v>
      </c>
      <c r="I67" s="144"/>
      <c r="J67" s="144"/>
      <c r="K67" s="144"/>
      <c r="L67" s="144"/>
      <c r="M67" s="145"/>
    </row>
    <row r="68" spans="1:13" ht="19.5" customHeight="1" thickBot="1">
      <c r="A68" s="146"/>
      <c r="B68" s="147"/>
      <c r="C68" s="147"/>
      <c r="D68" s="147"/>
      <c r="E68" s="147"/>
      <c r="F68" s="148"/>
      <c r="G68" s="100"/>
      <c r="H68" s="146"/>
      <c r="I68" s="147"/>
      <c r="J68" s="147"/>
      <c r="K68" s="147"/>
      <c r="L68" s="147"/>
      <c r="M68" s="148"/>
    </row>
    <row r="69" spans="1:13" ht="19.5" customHeight="1" thickBot="1">
      <c r="A69" s="156" t="s">
        <v>123</v>
      </c>
      <c r="B69" s="149"/>
      <c r="C69" s="149"/>
      <c r="D69" s="149"/>
      <c r="E69" s="149"/>
      <c r="F69" s="150"/>
      <c r="G69" s="100"/>
      <c r="H69" s="156" t="s">
        <v>123</v>
      </c>
      <c r="I69" s="149"/>
      <c r="J69" s="149"/>
      <c r="K69" s="149"/>
      <c r="L69" s="149"/>
      <c r="M69" s="150"/>
    </row>
    <row r="70" spans="1:13" ht="13.5" thickTop="1">
      <c r="A70" s="151"/>
      <c r="B70" s="151"/>
      <c r="C70" s="151"/>
      <c r="D70" s="151"/>
      <c r="E70" s="151"/>
      <c r="F70" s="151"/>
      <c r="G70" s="100"/>
      <c r="H70" s="151"/>
      <c r="I70" s="151"/>
      <c r="J70" s="151"/>
      <c r="K70" s="151"/>
      <c r="L70" s="151"/>
      <c r="M70" s="151"/>
    </row>
    <row r="71" spans="1:13" ht="12.75">
      <c r="A71" s="151"/>
      <c r="B71" s="151"/>
      <c r="C71" s="151"/>
      <c r="D71" s="151"/>
      <c r="E71" s="151"/>
      <c r="F71" s="151"/>
      <c r="G71" s="100"/>
      <c r="H71" s="151"/>
      <c r="I71" s="151"/>
      <c r="J71" s="151"/>
      <c r="K71" s="151"/>
      <c r="L71" s="151"/>
      <c r="M71" s="151"/>
    </row>
    <row r="72" spans="1:13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3.5" thickTop="1">
      <c r="A73" s="131" t="str">
        <f>A5</f>
        <v>Heimmannschaft</v>
      </c>
      <c r="B73" s="132"/>
      <c r="C73" s="132"/>
      <c r="D73" s="132"/>
      <c r="E73" s="132"/>
      <c r="F73" s="133"/>
      <c r="G73" s="100"/>
      <c r="H73" s="131" t="str">
        <f>A5</f>
        <v>Heimmannschaft</v>
      </c>
      <c r="I73" s="132"/>
      <c r="J73" s="132"/>
      <c r="K73" s="132"/>
      <c r="L73" s="132"/>
      <c r="M73" s="133"/>
    </row>
    <row r="74" spans="1:13" ht="13.5" thickBot="1">
      <c r="A74" s="134" t="s">
        <v>71</v>
      </c>
      <c r="B74" s="135" t="str">
        <f>B6</f>
        <v>Gastmannschaft 1</v>
      </c>
      <c r="C74" s="135"/>
      <c r="D74" s="135"/>
      <c r="E74" s="135"/>
      <c r="F74" s="155">
        <f>F6</f>
        <v>0</v>
      </c>
      <c r="G74" s="100"/>
      <c r="H74" s="134" t="s">
        <v>71</v>
      </c>
      <c r="I74" s="135" t="str">
        <f>B6</f>
        <v>Gastmannschaft 1</v>
      </c>
      <c r="J74" s="135"/>
      <c r="K74" s="135"/>
      <c r="L74" s="135"/>
      <c r="M74" s="155">
        <f>F6</f>
        <v>0</v>
      </c>
    </row>
    <row r="75" spans="1:13" ht="12.75">
      <c r="A75" s="136" t="s">
        <v>118</v>
      </c>
      <c r="B75" s="137"/>
      <c r="C75" s="137"/>
      <c r="D75" s="137"/>
      <c r="E75" s="137"/>
      <c r="F75" s="138"/>
      <c r="G75" s="100"/>
      <c r="H75" s="136" t="s">
        <v>118</v>
      </c>
      <c r="I75" s="137"/>
      <c r="J75" s="137"/>
      <c r="K75" s="137"/>
      <c r="L75" s="137"/>
      <c r="M75" s="138"/>
    </row>
    <row r="76" spans="1:13" ht="12.75">
      <c r="A76" s="139" t="s">
        <v>119</v>
      </c>
      <c r="B76" s="137"/>
      <c r="C76" s="137"/>
      <c r="D76" s="137"/>
      <c r="E76" s="137"/>
      <c r="F76" s="138"/>
      <c r="G76" s="100"/>
      <c r="H76" s="139" t="s">
        <v>119</v>
      </c>
      <c r="I76" s="137"/>
      <c r="J76" s="137"/>
      <c r="K76" s="137"/>
      <c r="L76" s="137"/>
      <c r="M76" s="138"/>
    </row>
    <row r="77" spans="1:13" ht="12.75">
      <c r="A77" s="136"/>
      <c r="B77" s="137"/>
      <c r="C77" s="137"/>
      <c r="D77" s="137"/>
      <c r="E77" s="137"/>
      <c r="F77" s="138"/>
      <c r="G77" s="100"/>
      <c r="H77" s="136"/>
      <c r="I77" s="137"/>
      <c r="J77" s="137"/>
      <c r="K77" s="137"/>
      <c r="L77" s="137"/>
      <c r="M77" s="138"/>
    </row>
    <row r="78" spans="1:13" ht="12.75">
      <c r="A78" s="136" t="s">
        <v>120</v>
      </c>
      <c r="B78" s="137"/>
      <c r="C78" s="137">
        <f>IF(DKB!B15=0,"",DKB!B15)</f>
      </c>
      <c r="D78" s="137"/>
      <c r="E78" s="137"/>
      <c r="F78" s="138"/>
      <c r="G78" s="100"/>
      <c r="H78" s="136" t="s">
        <v>120</v>
      </c>
      <c r="I78" s="137"/>
      <c r="J78" s="137">
        <f>IF(DKB!W15=0,"",DKB!W15)</f>
      </c>
      <c r="K78" s="137"/>
      <c r="L78" s="137"/>
      <c r="M78" s="138"/>
    </row>
    <row r="79" spans="1:13" ht="13.5" thickBot="1">
      <c r="A79" s="136"/>
      <c r="B79" s="137"/>
      <c r="C79" s="137"/>
      <c r="D79" s="137"/>
      <c r="E79" s="137"/>
      <c r="F79" s="138"/>
      <c r="G79" s="100"/>
      <c r="H79" s="136"/>
      <c r="I79" s="137"/>
      <c r="J79" s="137"/>
      <c r="K79" s="137"/>
      <c r="L79" s="137"/>
      <c r="M79" s="138"/>
    </row>
    <row r="80" spans="1:13" ht="13.5" customHeight="1" thickBot="1">
      <c r="A80" s="140" t="s">
        <v>46</v>
      </c>
      <c r="B80" s="141" t="s">
        <v>121</v>
      </c>
      <c r="C80" s="141" t="s">
        <v>28</v>
      </c>
      <c r="D80" s="141" t="s">
        <v>122</v>
      </c>
      <c r="E80" s="141" t="s">
        <v>123</v>
      </c>
      <c r="F80" s="142" t="s">
        <v>124</v>
      </c>
      <c r="G80" s="100"/>
      <c r="H80" s="140" t="s">
        <v>46</v>
      </c>
      <c r="I80" s="141" t="s">
        <v>121</v>
      </c>
      <c r="J80" s="141" t="s">
        <v>28</v>
      </c>
      <c r="K80" s="141" t="s">
        <v>122</v>
      </c>
      <c r="L80" s="141" t="s">
        <v>123</v>
      </c>
      <c r="M80" s="142" t="s">
        <v>124</v>
      </c>
    </row>
    <row r="81" spans="1:13" ht="19.5" customHeight="1" thickBot="1">
      <c r="A81" s="140">
        <v>1</v>
      </c>
      <c r="B81" s="141"/>
      <c r="C81" s="141"/>
      <c r="D81" s="141"/>
      <c r="E81" s="141"/>
      <c r="F81" s="142"/>
      <c r="G81" s="100"/>
      <c r="H81" s="140">
        <v>2</v>
      </c>
      <c r="I81" s="141"/>
      <c r="J81" s="141"/>
      <c r="K81" s="141"/>
      <c r="L81" s="141"/>
      <c r="M81" s="142"/>
    </row>
    <row r="82" spans="1:13" ht="19.5" customHeight="1" thickBot="1">
      <c r="A82" s="140">
        <v>2</v>
      </c>
      <c r="B82" s="141"/>
      <c r="C82" s="141"/>
      <c r="D82" s="141"/>
      <c r="E82" s="141"/>
      <c r="F82" s="142"/>
      <c r="G82" s="100"/>
      <c r="H82" s="140">
        <v>1</v>
      </c>
      <c r="I82" s="141"/>
      <c r="J82" s="141"/>
      <c r="K82" s="141"/>
      <c r="L82" s="141"/>
      <c r="M82" s="142"/>
    </row>
    <row r="83" spans="1:13" ht="19.5" customHeight="1" thickBot="1">
      <c r="A83" s="140">
        <v>4</v>
      </c>
      <c r="B83" s="141"/>
      <c r="C83" s="141"/>
      <c r="D83" s="141"/>
      <c r="E83" s="141"/>
      <c r="F83" s="142"/>
      <c r="G83" s="100"/>
      <c r="H83" s="140">
        <v>3</v>
      </c>
      <c r="I83" s="141"/>
      <c r="J83" s="141"/>
      <c r="K83" s="141"/>
      <c r="L83" s="141"/>
      <c r="M83" s="142"/>
    </row>
    <row r="84" spans="1:13" ht="19.5" customHeight="1" thickBot="1">
      <c r="A84" s="143">
        <v>3</v>
      </c>
      <c r="B84" s="144"/>
      <c r="C84" s="144"/>
      <c r="D84" s="144"/>
      <c r="E84" s="144"/>
      <c r="F84" s="145"/>
      <c r="G84" s="100"/>
      <c r="H84" s="143">
        <v>4</v>
      </c>
      <c r="I84" s="144"/>
      <c r="J84" s="144"/>
      <c r="K84" s="144"/>
      <c r="L84" s="144"/>
      <c r="M84" s="145"/>
    </row>
    <row r="85" spans="1:13" ht="19.5" customHeight="1" thickBot="1">
      <c r="A85" s="146" t="s">
        <v>71</v>
      </c>
      <c r="B85" s="147"/>
      <c r="C85" s="147"/>
      <c r="D85" s="147"/>
      <c r="E85" s="147"/>
      <c r="F85" s="148"/>
      <c r="G85" s="100"/>
      <c r="H85" s="146"/>
      <c r="I85" s="147"/>
      <c r="J85" s="147"/>
      <c r="K85" s="147"/>
      <c r="L85" s="147"/>
      <c r="M85" s="148"/>
    </row>
    <row r="86" spans="1:13" ht="19.5" customHeight="1" thickBot="1">
      <c r="A86" s="156" t="s">
        <v>123</v>
      </c>
      <c r="B86" s="149"/>
      <c r="C86" s="149"/>
      <c r="D86" s="149"/>
      <c r="E86" s="149"/>
      <c r="F86" s="150"/>
      <c r="G86" s="100"/>
      <c r="H86" s="156" t="s">
        <v>123</v>
      </c>
      <c r="I86" s="149"/>
      <c r="J86" s="149"/>
      <c r="K86" s="149"/>
      <c r="L86" s="149"/>
      <c r="M86" s="150"/>
    </row>
    <row r="87" spans="1:13" ht="13.5" thickTop="1">
      <c r="A87" s="151"/>
      <c r="B87" s="151"/>
      <c r="C87" s="151"/>
      <c r="D87" s="151"/>
      <c r="E87" s="151"/>
      <c r="F87" s="151"/>
      <c r="G87" s="100"/>
      <c r="H87" s="151"/>
      <c r="I87" s="151"/>
      <c r="J87" s="151"/>
      <c r="K87" s="151"/>
      <c r="L87" s="151"/>
      <c r="M87" s="151"/>
    </row>
    <row r="88" spans="1:13" ht="12.75">
      <c r="A88" s="151"/>
      <c r="B88" s="151"/>
      <c r="C88" s="151"/>
      <c r="D88" s="151"/>
      <c r="E88" s="151"/>
      <c r="F88" s="151"/>
      <c r="G88" s="100"/>
      <c r="H88" s="151"/>
      <c r="I88" s="151"/>
      <c r="J88" s="151"/>
      <c r="K88" s="151"/>
      <c r="L88" s="151"/>
      <c r="M88" s="151"/>
    </row>
    <row r="89" spans="1:13" ht="13.5" thickBo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1:13" ht="13.5" thickTop="1">
      <c r="A90" s="131" t="str">
        <f>A5</f>
        <v>Heimmannschaft</v>
      </c>
      <c r="B90" s="132"/>
      <c r="C90" s="132"/>
      <c r="D90" s="132"/>
      <c r="E90" s="132"/>
      <c r="F90" s="133"/>
      <c r="G90" s="100"/>
      <c r="H90" s="131" t="str">
        <f>A5</f>
        <v>Heimmannschaft</v>
      </c>
      <c r="I90" s="132"/>
      <c r="J90" s="132"/>
      <c r="K90" s="132"/>
      <c r="L90" s="132"/>
      <c r="M90" s="133"/>
    </row>
    <row r="91" spans="1:13" ht="13.5" thickBot="1">
      <c r="A91" s="134" t="s">
        <v>71</v>
      </c>
      <c r="B91" s="135" t="str">
        <f>B6</f>
        <v>Gastmannschaft 1</v>
      </c>
      <c r="C91" s="135"/>
      <c r="D91" s="135"/>
      <c r="E91" s="135"/>
      <c r="F91" s="155">
        <f>F6</f>
        <v>0</v>
      </c>
      <c r="G91" s="100"/>
      <c r="H91" s="134" t="s">
        <v>71</v>
      </c>
      <c r="I91" s="135" t="str">
        <f>B6</f>
        <v>Gastmannschaft 1</v>
      </c>
      <c r="J91" s="135"/>
      <c r="K91" s="135"/>
      <c r="L91" s="135"/>
      <c r="M91" s="155">
        <f>F6</f>
        <v>0</v>
      </c>
    </row>
    <row r="92" spans="1:13" ht="12.75">
      <c r="A92" s="136" t="s">
        <v>118</v>
      </c>
      <c r="B92" s="137"/>
      <c r="C92" s="137"/>
      <c r="D92" s="137"/>
      <c r="E92" s="137"/>
      <c r="F92" s="138"/>
      <c r="G92" s="100"/>
      <c r="H92" s="136" t="s">
        <v>118</v>
      </c>
      <c r="I92" s="137"/>
      <c r="J92" s="137"/>
      <c r="K92" s="137"/>
      <c r="L92" s="137"/>
      <c r="M92" s="138"/>
    </row>
    <row r="93" spans="1:13" ht="12.75">
      <c r="A93" s="139" t="s">
        <v>119</v>
      </c>
      <c r="B93" s="137"/>
      <c r="C93" s="137"/>
      <c r="D93" s="137"/>
      <c r="E93" s="137"/>
      <c r="F93" s="138"/>
      <c r="G93" s="100"/>
      <c r="H93" s="139" t="s">
        <v>119</v>
      </c>
      <c r="I93" s="137"/>
      <c r="J93" s="137"/>
      <c r="K93" s="137"/>
      <c r="L93" s="137"/>
      <c r="M93" s="138"/>
    </row>
    <row r="94" spans="1:13" ht="12.75">
      <c r="A94" s="136"/>
      <c r="B94" s="137"/>
      <c r="C94" s="137"/>
      <c r="D94" s="137"/>
      <c r="E94" s="137"/>
      <c r="F94" s="138"/>
      <c r="G94" s="100"/>
      <c r="H94" s="136"/>
      <c r="I94" s="137"/>
      <c r="J94" s="137"/>
      <c r="K94" s="137"/>
      <c r="L94" s="137"/>
      <c r="M94" s="138"/>
    </row>
    <row r="95" spans="1:13" ht="12.75">
      <c r="A95" s="136" t="s">
        <v>120</v>
      </c>
      <c r="B95" s="137"/>
      <c r="C95" s="137">
        <f>IF(DKB!B16=0,"",DKB!B16)</f>
      </c>
      <c r="D95" s="137"/>
      <c r="E95" s="137"/>
      <c r="F95" s="138"/>
      <c r="G95" s="100"/>
      <c r="H95" s="136" t="s">
        <v>120</v>
      </c>
      <c r="I95" s="137"/>
      <c r="J95" s="137">
        <f>IF(DKB!W16=0,"",DKB!W16)</f>
      </c>
      <c r="K95" s="137"/>
      <c r="L95" s="137"/>
      <c r="M95" s="138"/>
    </row>
    <row r="96" spans="1:13" ht="13.5" thickBot="1">
      <c r="A96" s="136"/>
      <c r="B96" s="137"/>
      <c r="C96" s="137"/>
      <c r="D96" s="137"/>
      <c r="E96" s="137"/>
      <c r="F96" s="138"/>
      <c r="G96" s="100"/>
      <c r="H96" s="136"/>
      <c r="I96" s="137"/>
      <c r="J96" s="137"/>
      <c r="K96" s="137"/>
      <c r="L96" s="137"/>
      <c r="M96" s="138"/>
    </row>
    <row r="97" spans="1:13" ht="13.5" customHeight="1" thickBot="1">
      <c r="A97" s="140" t="s">
        <v>46</v>
      </c>
      <c r="B97" s="141" t="s">
        <v>121</v>
      </c>
      <c r="C97" s="141" t="s">
        <v>28</v>
      </c>
      <c r="D97" s="141" t="s">
        <v>122</v>
      </c>
      <c r="E97" s="141" t="s">
        <v>123</v>
      </c>
      <c r="F97" s="142" t="s">
        <v>124</v>
      </c>
      <c r="G97" s="100"/>
      <c r="H97" s="140" t="s">
        <v>46</v>
      </c>
      <c r="I97" s="141" t="s">
        <v>121</v>
      </c>
      <c r="J97" s="141" t="s">
        <v>28</v>
      </c>
      <c r="K97" s="141" t="s">
        <v>122</v>
      </c>
      <c r="L97" s="141" t="s">
        <v>123</v>
      </c>
      <c r="M97" s="142" t="s">
        <v>124</v>
      </c>
    </row>
    <row r="98" spans="1:13" ht="19.5" customHeight="1" thickBot="1">
      <c r="A98" s="140">
        <v>3</v>
      </c>
      <c r="B98" s="141"/>
      <c r="C98" s="141"/>
      <c r="D98" s="141"/>
      <c r="E98" s="141"/>
      <c r="F98" s="142"/>
      <c r="G98" s="100"/>
      <c r="H98" s="140">
        <v>4</v>
      </c>
      <c r="I98" s="141"/>
      <c r="J98" s="141"/>
      <c r="K98" s="141"/>
      <c r="L98" s="141"/>
      <c r="M98" s="142"/>
    </row>
    <row r="99" spans="1:13" ht="19.5" customHeight="1" thickBot="1">
      <c r="A99" s="140">
        <v>4</v>
      </c>
      <c r="B99" s="141"/>
      <c r="C99" s="141"/>
      <c r="D99" s="141"/>
      <c r="E99" s="141"/>
      <c r="F99" s="142"/>
      <c r="G99" s="100"/>
      <c r="H99" s="140">
        <v>3</v>
      </c>
      <c r="I99" s="141"/>
      <c r="J99" s="141"/>
      <c r="K99" s="141"/>
      <c r="L99" s="141"/>
      <c r="M99" s="142"/>
    </row>
    <row r="100" spans="1:13" ht="19.5" customHeight="1" thickBot="1">
      <c r="A100" s="140">
        <v>2</v>
      </c>
      <c r="B100" s="141"/>
      <c r="C100" s="141"/>
      <c r="D100" s="141"/>
      <c r="E100" s="141"/>
      <c r="F100" s="142"/>
      <c r="G100" s="100"/>
      <c r="H100" s="140">
        <v>1</v>
      </c>
      <c r="I100" s="141"/>
      <c r="J100" s="141"/>
      <c r="K100" s="141"/>
      <c r="L100" s="141"/>
      <c r="M100" s="142"/>
    </row>
    <row r="101" spans="1:13" ht="19.5" customHeight="1" thickBot="1">
      <c r="A101" s="143">
        <v>1</v>
      </c>
      <c r="B101" s="144"/>
      <c r="C101" s="144"/>
      <c r="D101" s="144"/>
      <c r="E101" s="144"/>
      <c r="F101" s="145"/>
      <c r="G101" s="100"/>
      <c r="H101" s="143">
        <v>2</v>
      </c>
      <c r="I101" s="144"/>
      <c r="J101" s="144"/>
      <c r="K101" s="144"/>
      <c r="L101" s="144"/>
      <c r="M101" s="145"/>
    </row>
    <row r="102" spans="1:13" ht="19.5" customHeight="1" thickBot="1">
      <c r="A102" s="146"/>
      <c r="B102" s="147"/>
      <c r="C102" s="147"/>
      <c r="D102" s="147"/>
      <c r="E102" s="147"/>
      <c r="F102" s="148"/>
      <c r="G102" s="100"/>
      <c r="H102" s="146"/>
      <c r="I102" s="147"/>
      <c r="J102" s="147"/>
      <c r="K102" s="147"/>
      <c r="L102" s="147"/>
      <c r="M102" s="148"/>
    </row>
    <row r="103" spans="1:13" ht="19.5" customHeight="1" thickBot="1">
      <c r="A103" s="156" t="s">
        <v>123</v>
      </c>
      <c r="B103" s="149"/>
      <c r="C103" s="149"/>
      <c r="D103" s="149"/>
      <c r="E103" s="149"/>
      <c r="F103" s="150"/>
      <c r="G103" s="100"/>
      <c r="H103" s="156" t="s">
        <v>123</v>
      </c>
      <c r="I103" s="149"/>
      <c r="J103" s="149"/>
      <c r="K103" s="149"/>
      <c r="L103" s="149"/>
      <c r="M103" s="150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Siegfried Zipprodt</cp:lastModifiedBy>
  <cp:lastPrinted>2021-03-12T16:01:23Z</cp:lastPrinted>
  <dcterms:created xsi:type="dcterms:W3CDTF">1998-03-09T21:09:14Z</dcterms:created>
  <dcterms:modified xsi:type="dcterms:W3CDTF">2021-03-28T15:35:50Z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